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Vot.AGOA" sheetId="1" r:id="rId1"/>
    <sheet name="AGEA 05,2013" sheetId="2" r:id="rId2"/>
    <sheet name="Sheet5" sheetId="3" r:id="rId3"/>
  </sheets>
  <definedNames/>
  <calcPr fullCalcOnLoad="1"/>
</workbook>
</file>

<file path=xl/sharedStrings.xml><?xml version="1.0" encoding="utf-8"?>
<sst xmlns="http://schemas.openxmlformats.org/spreadsheetml/2006/main" count="331" uniqueCount="59">
  <si>
    <t>TEXTILA OLTUL S.A.</t>
  </si>
  <si>
    <t>Prezenta, voturi exprimate</t>
  </si>
  <si>
    <t>Sedinta AGOA  DIN 10.05.2013</t>
  </si>
  <si>
    <t>Structura actionariat conform Lista transmisa de Depozitarul Central SA nr.19803/02,05,2013 cu data de referinta 29.04.13</t>
  </si>
  <si>
    <t>Total Actionari</t>
  </si>
  <si>
    <t>NUMAR</t>
  </si>
  <si>
    <t>PONDERE</t>
  </si>
  <si>
    <t>Cetatenie</t>
  </si>
  <si>
    <t>din care :Persoane juridice</t>
  </si>
  <si>
    <t>ACTIUNI</t>
  </si>
  <si>
    <t>%</t>
  </si>
  <si>
    <t>Drapantex BVBA</t>
  </si>
  <si>
    <t>BELGIA</t>
  </si>
  <si>
    <t>Rodexim Company S.R.L.</t>
  </si>
  <si>
    <t>Romana</t>
  </si>
  <si>
    <t>alte persoane juridice</t>
  </si>
  <si>
    <t>Total persoane juridice</t>
  </si>
  <si>
    <t>Persoane fizice</t>
  </si>
  <si>
    <t>Total persoane fizice</t>
  </si>
  <si>
    <t>Total general</t>
  </si>
  <si>
    <t>asociati PREZENTI 10.05.13</t>
  </si>
  <si>
    <t xml:space="preserve">% din </t>
  </si>
  <si>
    <t>Vot/ data inreg. La Textila Oltul</t>
  </si>
  <si>
    <t xml:space="preserve">ASOCIATI  </t>
  </si>
  <si>
    <t>nr. Actiuni</t>
  </si>
  <si>
    <t>Reprezentanti</t>
  </si>
  <si>
    <t>nr si data</t>
  </si>
  <si>
    <t xml:space="preserve">DRAPANTEX BV BA </t>
  </si>
  <si>
    <t>VOT corespondenta</t>
  </si>
  <si>
    <t>525/07.05.2013</t>
  </si>
  <si>
    <t>Rodexim Company</t>
  </si>
  <si>
    <t>528/08.05.2013</t>
  </si>
  <si>
    <t>ISAKOVIC VLASTIMIR</t>
  </si>
  <si>
    <t>in nume propriu</t>
  </si>
  <si>
    <t>EVA  KELEMEN</t>
  </si>
  <si>
    <t>ROSNER HERMAN</t>
  </si>
  <si>
    <t>total prezenti</t>
  </si>
  <si>
    <t xml:space="preserve">vot  punct </t>
  </si>
  <si>
    <t>HOTARAREA NR. 1/ 10.05.2013
Se aproba raportul de activitate al Consiliului de Administratie pentru anul 2012.</t>
  </si>
  <si>
    <t>vot pentru</t>
  </si>
  <si>
    <t>vot impotriva</t>
  </si>
  <si>
    <t>Abtineri vot</t>
  </si>
  <si>
    <t>nr</t>
  </si>
  <si>
    <t>nu voteaza</t>
  </si>
  <si>
    <t>HOTARAREA NR. 2/ 10.05.2013 
Se aproba situatiile financiare anuale la 31.12.2012 : bilantul, contul de profit si pierdere, situatia modificarii capitalului propriu, situatia fluxurilor de trezorerie, note explicative la situatiile financiare anuale, pe baza rapoartelor prezentate de Consiliul de administraţie, si de auditorul financiar.</t>
  </si>
  <si>
    <t>HOTARAREA NR. 3/ 10.05.2013
Se aproba repartizarea profitului net pe anul 2012  dupa cum urmeaza: - profit net pe anul 2012 in suma de  340.686, 53 lei, din care  rezerva legala 5 %  -  21.279  lei,  alte rezerve  -  319.407,53 lei.</t>
  </si>
  <si>
    <t>HOTARAREA NR. 4/10.05.2013
Se aproba descarcarea  gestiune a administratorilor ce formeazăConsiliul de Administraţal societăţpentru activitatea aferentăanului 2012.</t>
  </si>
  <si>
    <t xml:space="preserve">HOTARAREA NR. 5/10.05.2013
Se aproba bugetul de venituri si cheltuieli si a programului de activitate pentru anul 2013.
</t>
  </si>
  <si>
    <t>HOTARAREA NR. 6/10.05.2013
Se aproba fixarea remuneraţiei cuvenite pentru exerciţiul în curs membrilor Consiliului de Administraţie la suma totala de  24.371 lei brut / luna.</t>
  </si>
  <si>
    <r>
      <t xml:space="preserve">
</t>
    </r>
    <r>
      <rPr>
        <sz val="12"/>
        <rFont val="Times New Roman"/>
        <family val="1"/>
      </rPr>
      <t>HOTARAREA NR. 7/10.05.2013
Se aproba desfiintarea postului de tehnician in industria textila,</t>
    </r>
    <r>
      <rPr>
        <sz val="12"/>
        <rFont val="TimesNewRomanPS-BoldMT;Times New Roman"/>
        <family val="1"/>
      </rPr>
      <t xml:space="preserve"> cod COR 311916 , sectia Croitorie, de la sediul social Textila Oltul, str. Kos Karoly, nr.19, Sfintu Gheorghe, jud.Covasna.
</t>
    </r>
  </si>
  <si>
    <t>0.0531%</t>
  </si>
  <si>
    <t xml:space="preserve">HOTARAREA NR. 8/ 10.05.2013
Se aproba data de 27.05.2013 ca data de inregistrare a actionarilor asupra carora se rasfrang efectele hotararilor adoptate de catre Adunarea Generala a Actionarilor.
</t>
  </si>
  <si>
    <t>HOTARAREA NR. 9/10.05.2013
 Se aproba mandatarea dlui Isakovic Vlastimir identificat cu permis de sedere RO0287734  , eliberat de Covasna  in 09.10.2012, cu efectuarea tuturor formalitatilor prevazute de legislatia in vigoare pentru ducerea la indeplinire a hotararilor Adunarii Generale Ordinare a Actionarilor din data de 10.05.2013 , sa depuna, sa ridice si sa semneze in numele societatii orice fel de acte ,  in special in relatia cu Oficiul Registrului Comertului.</t>
  </si>
  <si>
    <t>Sedinta AGEA  DIN 10.05.2013</t>
  </si>
  <si>
    <t>526/07.05.13</t>
  </si>
  <si>
    <t>529/08.05.2013</t>
  </si>
  <si>
    <r>
      <t xml:space="preserve"> HOTARAREA NR. 1/ 10.05.2013
</t>
    </r>
    <r>
      <rPr>
        <b/>
        <sz val="12"/>
        <rFont val=""/>
        <family val="1"/>
      </rPr>
      <t xml:space="preserve">
          </t>
    </r>
    <r>
      <rPr>
        <sz val="12"/>
        <rFont val="Times New Roman"/>
        <family val="1"/>
      </rPr>
      <t xml:space="preserve">Se aproba accesarea unui credit bancar in valoare de 1.250.000 euro  in vederea achizitionarii utilajelor in sectia Finisaj. 
</t>
    </r>
  </si>
  <si>
    <t>HOTARAREA NR. 2/ 10.05.2013
Se aproba data de 27.05.2013 ca data de inregistrare a actionarilor asupra carora se rasfrang efectele hotararilor adoptate de catre Adunarea Generala a Actionarilor.</t>
  </si>
  <si>
    <t xml:space="preserve">  HOTARAREA NR. 3/ 10.05.2013
Se aproba mandatarea dlui Isakovic Vlastimir identificat cu permis de sedere RO0287734  , eliberat de Covasna  in 09.10.2012, cu efectuarea tuturor formalitatilor prevazute de legislatia in vigoare pentru ducerea la indeplinire a hotararilor Adunarii Generale Extraordinare a Actionarilor din data de 10.05.2013 , sa depuna, sa ridice si sa semneze in numele societatii orice fel de acte ,  in special in relatia cu Oficiul Registrului Comertului.
</t>
  </si>
</sst>
</file>

<file path=xl/styles.xml><?xml version="1.0" encoding="utf-8"?>
<styleSheet xmlns="http://schemas.openxmlformats.org/spreadsheetml/2006/main">
  <numFmts count="6">
    <numFmt numFmtId="164" formatCode="GENERAL"/>
    <numFmt numFmtId="165" formatCode="0.0000%"/>
    <numFmt numFmtId="166" formatCode="#,##0"/>
    <numFmt numFmtId="167" formatCode="DD\ MMM"/>
    <numFmt numFmtId="168" formatCode="0.000%"/>
    <numFmt numFmtId="169" formatCode="0.00%"/>
  </numFmts>
  <fonts count="8">
    <font>
      <sz val="11"/>
      <color indexed="8"/>
      <name val="Calibri"/>
      <family val="2"/>
    </font>
    <font>
      <sz val="10"/>
      <name val="Arial"/>
      <family val="0"/>
    </font>
    <font>
      <sz val="7"/>
      <name val="Arial"/>
      <family val="2"/>
    </font>
    <font>
      <b/>
      <sz val="7"/>
      <name val="Arial"/>
      <family val="2"/>
    </font>
    <font>
      <sz val="7"/>
      <color indexed="8"/>
      <name val="Calibri"/>
      <family val="2"/>
    </font>
    <font>
      <sz val="12"/>
      <name val="Times New Roman"/>
      <family val="1"/>
    </font>
    <font>
      <b/>
      <sz val="12"/>
      <name val=""/>
      <family val="1"/>
    </font>
    <font>
      <sz val="12"/>
      <name val="TimesNewRomanPS-BoldMT;Times New Roman"/>
      <family val="1"/>
    </font>
  </fonts>
  <fills count="2">
    <fill>
      <patternFill/>
    </fill>
    <fill>
      <patternFill patternType="gray125"/>
    </fill>
  </fills>
  <borders count="8">
    <border>
      <left/>
      <right/>
      <top/>
      <bottom/>
      <diagonal/>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1">
    <xf numFmtId="164" fontId="0" fillId="0" borderId="0" xfId="0" applyAlignment="1">
      <alignment/>
    </xf>
    <xf numFmtId="164" fontId="2" fillId="0" borderId="0" xfId="0" applyFont="1" applyFill="1" applyAlignment="1">
      <alignment/>
    </xf>
    <xf numFmtId="165" fontId="2" fillId="0" borderId="0" xfId="0" applyNumberFormat="1" applyFont="1" applyFill="1" applyAlignment="1">
      <alignment/>
    </xf>
    <xf numFmtId="166" fontId="2" fillId="0" borderId="0" xfId="0" applyNumberFormat="1" applyFont="1" applyFill="1" applyAlignment="1">
      <alignment/>
    </xf>
    <xf numFmtId="164" fontId="3" fillId="0" borderId="0" xfId="0" applyFont="1" applyFill="1" applyAlignment="1">
      <alignment/>
    </xf>
    <xf numFmtId="164" fontId="2" fillId="0" borderId="1" xfId="0" applyFont="1" applyFill="1" applyBorder="1" applyAlignment="1">
      <alignment horizontal="center"/>
    </xf>
    <xf numFmtId="165" fontId="2" fillId="0" borderId="2" xfId="0" applyNumberFormat="1" applyFont="1" applyFill="1" applyBorder="1" applyAlignment="1">
      <alignment horizontal="center"/>
    </xf>
    <xf numFmtId="164" fontId="2" fillId="0" borderId="2" xfId="0" applyFont="1" applyFill="1" applyBorder="1" applyAlignment="1">
      <alignment horizontal="center"/>
    </xf>
    <xf numFmtId="164" fontId="2" fillId="0" borderId="3" xfId="0" applyFont="1" applyFill="1" applyBorder="1" applyAlignment="1">
      <alignment horizontal="center"/>
    </xf>
    <xf numFmtId="165" fontId="2" fillId="0" borderId="4" xfId="0" applyNumberFormat="1" applyFont="1" applyFill="1" applyBorder="1" applyAlignment="1">
      <alignment horizontal="center"/>
    </xf>
    <xf numFmtId="164" fontId="2" fillId="0" borderId="4" xfId="0" applyFont="1" applyFill="1" applyBorder="1" applyAlignment="1">
      <alignment horizontal="center"/>
    </xf>
    <xf numFmtId="164" fontId="2" fillId="0" borderId="5" xfId="0" applyFont="1" applyFill="1" applyBorder="1" applyAlignment="1">
      <alignment/>
    </xf>
    <xf numFmtId="166"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4" fontId="2" fillId="0" borderId="5" xfId="0" applyFont="1" applyFill="1" applyBorder="1" applyAlignment="1">
      <alignment horizontal="center"/>
    </xf>
    <xf numFmtId="164" fontId="2" fillId="0" borderId="6" xfId="0" applyFont="1" applyFill="1" applyBorder="1" applyAlignment="1">
      <alignment horizontal="center"/>
    </xf>
    <xf numFmtId="165" fontId="2" fillId="0" borderId="0" xfId="0" applyNumberFormat="1" applyFont="1" applyFill="1" applyBorder="1" applyAlignment="1">
      <alignment/>
    </xf>
    <xf numFmtId="165" fontId="2" fillId="0" borderId="5" xfId="0" applyNumberFormat="1" applyFont="1" applyFill="1" applyBorder="1" applyAlignment="1">
      <alignment/>
    </xf>
    <xf numFmtId="167" fontId="2" fillId="0" borderId="0" xfId="0" applyNumberFormat="1" applyFont="1" applyFill="1" applyBorder="1" applyAlignment="1">
      <alignment/>
    </xf>
    <xf numFmtId="166" fontId="2" fillId="0" borderId="0" xfId="0" applyNumberFormat="1" applyFont="1" applyFill="1" applyBorder="1" applyAlignment="1">
      <alignment/>
    </xf>
    <xf numFmtId="164" fontId="2" fillId="0" borderId="0" xfId="0" applyFont="1" applyFill="1" applyBorder="1" applyAlignment="1">
      <alignment/>
    </xf>
    <xf numFmtId="164" fontId="2" fillId="0" borderId="7" xfId="0" applyFont="1" applyFill="1" applyBorder="1" applyAlignment="1">
      <alignment vertical="top"/>
    </xf>
    <xf numFmtId="166" fontId="2" fillId="0" borderId="7" xfId="0" applyNumberFormat="1" applyFont="1" applyFill="1" applyBorder="1" applyAlignment="1">
      <alignment vertical="top" wrapText="1"/>
    </xf>
    <xf numFmtId="165" fontId="2" fillId="0" borderId="7" xfId="0" applyNumberFormat="1" applyFont="1" applyFill="1" applyBorder="1" applyAlignment="1">
      <alignment vertical="top" wrapText="1"/>
    </xf>
    <xf numFmtId="164" fontId="2" fillId="0" borderId="7" xfId="0" applyFont="1" applyFill="1" applyBorder="1" applyAlignment="1">
      <alignment vertical="top" wrapText="1"/>
    </xf>
    <xf numFmtId="164" fontId="4" fillId="0" borderId="0" xfId="0" applyFont="1" applyAlignment="1">
      <alignment/>
    </xf>
    <xf numFmtId="166" fontId="2" fillId="0" borderId="5" xfId="0" applyNumberFormat="1" applyFont="1" applyFill="1" applyBorder="1" applyAlignment="1">
      <alignment/>
    </xf>
    <xf numFmtId="168" fontId="2" fillId="0" borderId="5" xfId="0" applyNumberFormat="1" applyFont="1" applyFill="1" applyBorder="1" applyAlignment="1">
      <alignment/>
    </xf>
    <xf numFmtId="164" fontId="3" fillId="0" borderId="5" xfId="0" applyFont="1" applyFill="1" applyBorder="1" applyAlignment="1">
      <alignment/>
    </xf>
    <xf numFmtId="165" fontId="5" fillId="0" borderId="0" xfId="0" applyNumberFormat="1" applyFont="1" applyFill="1" applyBorder="1" applyAlignment="1">
      <alignment wrapText="1"/>
    </xf>
    <xf numFmtId="166" fontId="3" fillId="0" borderId="5" xfId="0" applyNumberFormat="1" applyFont="1" applyFill="1" applyBorder="1" applyAlignment="1">
      <alignment/>
    </xf>
    <xf numFmtId="165" fontId="3" fillId="0" borderId="5" xfId="0" applyNumberFormat="1" applyFont="1" applyFill="1" applyBorder="1" applyAlignment="1">
      <alignment/>
    </xf>
    <xf numFmtId="169" fontId="2" fillId="0" borderId="0" xfId="0" applyNumberFormat="1" applyFont="1" applyFill="1" applyAlignment="1">
      <alignment/>
    </xf>
    <xf numFmtId="168" fontId="2" fillId="0" borderId="0" xfId="0" applyNumberFormat="1" applyFont="1" applyFill="1" applyBorder="1" applyAlignment="1">
      <alignment/>
    </xf>
    <xf numFmtId="169" fontId="2" fillId="0" borderId="5" xfId="0" applyNumberFormat="1" applyFont="1" applyFill="1" applyBorder="1" applyAlignment="1">
      <alignment/>
    </xf>
    <xf numFmtId="169" fontId="3" fillId="0" borderId="5" xfId="0" applyNumberFormat="1" applyFont="1" applyFill="1" applyBorder="1" applyAlignment="1">
      <alignment/>
    </xf>
    <xf numFmtId="164" fontId="3" fillId="0" borderId="0" xfId="0" applyFont="1" applyFill="1" applyBorder="1" applyAlignment="1">
      <alignment/>
    </xf>
    <xf numFmtId="166" fontId="3" fillId="0" borderId="0" xfId="0" applyNumberFormat="1" applyFont="1" applyFill="1" applyBorder="1" applyAlignment="1">
      <alignment/>
    </xf>
    <xf numFmtId="165" fontId="3" fillId="0" borderId="0" xfId="0" applyNumberFormat="1" applyFont="1" applyFill="1" applyBorder="1" applyAlignment="1">
      <alignment/>
    </xf>
    <xf numFmtId="165" fontId="6" fillId="0" borderId="0" xfId="0" applyNumberFormat="1" applyFont="1" applyFill="1" applyBorder="1" applyAlignment="1">
      <alignment wrapText="1"/>
    </xf>
    <xf numFmtId="165" fontId="3" fillId="0" borderId="5" xfId="0" applyNumberFormat="1" applyFont="1" applyFill="1" applyBorder="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7"/>
  <sheetViews>
    <sheetView tabSelected="1" workbookViewId="0" topLeftCell="A70">
      <selection activeCell="E94" sqref="E94"/>
    </sheetView>
  </sheetViews>
  <sheetFormatPr defaultColWidth="9.140625" defaultRowHeight="15"/>
  <cols>
    <col min="1" max="1" width="21.7109375" style="1" customWidth="1"/>
    <col min="2" max="2" width="10.421875" style="1" customWidth="1"/>
    <col min="3" max="3" width="10.8515625" style="2" customWidth="1"/>
    <col min="4" max="4" width="13.421875" style="1" customWidth="1"/>
    <col min="5" max="5" width="12.140625" style="2" customWidth="1"/>
    <col min="6" max="6" width="9.7109375" style="1" customWidth="1"/>
    <col min="7" max="7" width="6.28125" style="2" customWidth="1"/>
    <col min="8" max="8" width="9.140625" style="3" customWidth="1"/>
    <col min="9" max="9" width="9.140625" style="1" customWidth="1"/>
    <col min="10" max="10" width="3.140625" style="1" customWidth="1"/>
    <col min="11" max="11" width="7.57421875" style="1" customWidth="1"/>
    <col min="12" max="16384" width="9.140625" style="1" customWidth="1"/>
  </cols>
  <sheetData>
    <row r="1" spans="1:2" ht="13.5">
      <c r="A1" s="1" t="s">
        <v>0</v>
      </c>
      <c r="B1"/>
    </row>
    <row r="2" spans="1:2" ht="13.5">
      <c r="A2" s="1" t="s">
        <v>1</v>
      </c>
      <c r="B2" s="4" t="s">
        <v>2</v>
      </c>
    </row>
    <row r="3" ht="13.5">
      <c r="A3" s="1" t="s">
        <v>3</v>
      </c>
    </row>
    <row r="4" spans="1:4" ht="13.5">
      <c r="A4" s="5" t="s">
        <v>4</v>
      </c>
      <c r="B4" s="5" t="s">
        <v>5</v>
      </c>
      <c r="C4" s="6" t="s">
        <v>6</v>
      </c>
      <c r="D4" s="7" t="s">
        <v>7</v>
      </c>
    </row>
    <row r="5" spans="1:4" ht="13.5">
      <c r="A5" s="8" t="s">
        <v>8</v>
      </c>
      <c r="B5" s="8" t="s">
        <v>9</v>
      </c>
      <c r="C5" s="9" t="s">
        <v>10</v>
      </c>
      <c r="D5" s="10"/>
    </row>
    <row r="6" spans="1:4" ht="13.5">
      <c r="A6" s="11" t="s">
        <v>11</v>
      </c>
      <c r="B6" s="12">
        <v>2310681</v>
      </c>
      <c r="C6" s="13">
        <f>B6/$B$12</f>
        <v>0.842870342370788</v>
      </c>
      <c r="D6" s="14" t="s">
        <v>12</v>
      </c>
    </row>
    <row r="7" spans="1:4" ht="13.5">
      <c r="A7" s="11" t="s">
        <v>13</v>
      </c>
      <c r="B7" s="12">
        <v>367854</v>
      </c>
      <c r="C7" s="13">
        <f>B7/$B$12</f>
        <v>0.1341826184239468</v>
      </c>
      <c r="D7" s="14" t="s">
        <v>14</v>
      </c>
    </row>
    <row r="8" spans="1:4" ht="13.5">
      <c r="A8" s="11" t="s">
        <v>15</v>
      </c>
      <c r="B8" s="12">
        <v>32403</v>
      </c>
      <c r="C8" s="13">
        <f>B8/$B$12</f>
        <v>0.01181968766084139</v>
      </c>
      <c r="D8" s="14"/>
    </row>
    <row r="9" spans="1:4" ht="13.5">
      <c r="A9" s="11" t="s">
        <v>16</v>
      </c>
      <c r="B9" s="12">
        <f>SUM(B6:B8)</f>
        <v>2710938</v>
      </c>
      <c r="C9" s="13">
        <f>B9/$B$12</f>
        <v>0.9888726484555761</v>
      </c>
      <c r="D9" s="14"/>
    </row>
    <row r="10" spans="1:4" ht="13.5">
      <c r="A10" s="14" t="s">
        <v>17</v>
      </c>
      <c r="B10" s="12">
        <v>30505</v>
      </c>
      <c r="C10" s="13">
        <f>B10/$B$12</f>
        <v>0.011127351544423868</v>
      </c>
      <c r="D10" s="14"/>
    </row>
    <row r="11" spans="1:4" ht="13.5">
      <c r="A11" s="11" t="s">
        <v>18</v>
      </c>
      <c r="B11" s="12">
        <f>SUM(B10)</f>
        <v>30505</v>
      </c>
      <c r="C11" s="13">
        <f>B11/$B$12</f>
        <v>0.011127351544423868</v>
      </c>
      <c r="D11" s="14"/>
    </row>
    <row r="12" spans="1:4" ht="13.5">
      <c r="A12" s="11" t="s">
        <v>19</v>
      </c>
      <c r="B12" s="12">
        <f>B9+B11</f>
        <v>2741443</v>
      </c>
      <c r="C12" s="13">
        <f>B12/$B$12</f>
        <v>1</v>
      </c>
      <c r="D12" s="14"/>
    </row>
    <row r="14" spans="1:5" ht="13.5">
      <c r="A14" s="11" t="s">
        <v>20</v>
      </c>
      <c r="C14" s="15" t="s">
        <v>21</v>
      </c>
      <c r="D14" s="15"/>
      <c r="E14" s="16" t="s">
        <v>22</v>
      </c>
    </row>
    <row r="15" spans="1:9" ht="13.5">
      <c r="A15" s="1" t="s">
        <v>23</v>
      </c>
      <c r="B15" s="11" t="s">
        <v>24</v>
      </c>
      <c r="C15" s="17" t="s">
        <v>10</v>
      </c>
      <c r="D15" s="11" t="s">
        <v>10</v>
      </c>
      <c r="E15" s="11" t="s">
        <v>25</v>
      </c>
      <c r="F15" s="17" t="s">
        <v>26</v>
      </c>
      <c r="G15" s="18"/>
      <c r="H15" s="19"/>
      <c r="I15" s="20"/>
    </row>
    <row r="16" spans="1:9" ht="13.5">
      <c r="A16" s="21" t="s">
        <v>27</v>
      </c>
      <c r="B16" s="22">
        <f>B6</f>
        <v>2310681</v>
      </c>
      <c r="C16" s="23">
        <f>B16/$B$12</f>
        <v>0.842870342370788</v>
      </c>
      <c r="D16" s="17">
        <f>B16/$B$21</f>
        <v>0.8618233044427884</v>
      </c>
      <c r="E16" s="24" t="s">
        <v>28</v>
      </c>
      <c r="F16" s="23" t="s">
        <v>29</v>
      </c>
      <c r="G16" s="20"/>
      <c r="H16" s="19"/>
      <c r="I16" s="16"/>
    </row>
    <row r="17" spans="1:9" ht="13.5">
      <c r="A17" s="21" t="s">
        <v>30</v>
      </c>
      <c r="B17" s="24">
        <v>367854</v>
      </c>
      <c r="C17" s="23">
        <f>B17/$B$12</f>
        <v>0.1341826184239468</v>
      </c>
      <c r="D17" s="17">
        <f>B17/$B$21</f>
        <v>0.13719987736623857</v>
      </c>
      <c r="E17" s="24" t="s">
        <v>28</v>
      </c>
      <c r="F17" s="25" t="s">
        <v>31</v>
      </c>
      <c r="G17" s="20"/>
      <c r="H17" s="19"/>
      <c r="I17" s="16"/>
    </row>
    <row r="18" spans="1:9" ht="13.5">
      <c r="A18" s="11" t="s">
        <v>32</v>
      </c>
      <c r="B18" s="22">
        <v>1425</v>
      </c>
      <c r="C18" s="23">
        <f>B18/$B$12</f>
        <v>0.0005197992444125229</v>
      </c>
      <c r="D18" s="17">
        <f>B18/$B$21</f>
        <v>0.0005314875609532313</v>
      </c>
      <c r="E18" s="11" t="str">
        <f>A18</f>
        <v>ISAKOVIC VLASTIMIR</v>
      </c>
      <c r="F18" s="17" t="s">
        <v>33</v>
      </c>
      <c r="G18" s="20"/>
      <c r="H18" s="19"/>
      <c r="I18" s="16"/>
    </row>
    <row r="19" spans="1:9" ht="13.5">
      <c r="A19" s="11" t="s">
        <v>34</v>
      </c>
      <c r="B19" s="22">
        <v>40</v>
      </c>
      <c r="C19" s="23">
        <f>B19/$B$12</f>
        <v>1.4590855983509415E-05</v>
      </c>
      <c r="D19" s="17">
        <f>B19/$B$21</f>
        <v>1.491894907938895E-05</v>
      </c>
      <c r="E19" s="11" t="str">
        <f>A19</f>
        <v>EVA  KELEMEN</v>
      </c>
      <c r="F19" s="17" t="s">
        <v>33</v>
      </c>
      <c r="G19" s="20"/>
      <c r="H19" s="19"/>
      <c r="I19" s="16"/>
    </row>
    <row r="20" spans="1:9" ht="13.5">
      <c r="A20" s="11" t="s">
        <v>35</v>
      </c>
      <c r="B20" s="11">
        <v>1154</v>
      </c>
      <c r="C20" s="23">
        <f>B20/$B$12</f>
        <v>0.0004209461951242466</v>
      </c>
      <c r="D20" s="17">
        <f>B20/$B$21</f>
        <v>0.0004304116809403712</v>
      </c>
      <c r="E20" s="11" t="str">
        <f>A20</f>
        <v>ROSNER HERMAN</v>
      </c>
      <c r="F20" s="17" t="s">
        <v>33</v>
      </c>
      <c r="G20" s="20"/>
      <c r="H20" s="19"/>
      <c r="I20" s="16"/>
    </row>
    <row r="21" spans="1:9" ht="13.5">
      <c r="A21" s="11" t="s">
        <v>36</v>
      </c>
      <c r="B21" s="26">
        <f>SUM(B16:B20)</f>
        <v>2681154</v>
      </c>
      <c r="C21" s="17">
        <f>SUM(C16:C20)</f>
        <v>0.978008297090255</v>
      </c>
      <c r="D21" s="27">
        <f>SUM(D16:D20)</f>
        <v>1</v>
      </c>
      <c r="E21" s="17"/>
      <c r="F21" s="17"/>
      <c r="G21" s="19"/>
      <c r="H21" s="19"/>
      <c r="I21" s="16"/>
    </row>
    <row r="23" spans="1:9" s="4" customFormat="1" ht="29.25" customHeight="1">
      <c r="A23" s="28" t="s">
        <v>37</v>
      </c>
      <c r="B23" s="28">
        <v>1</v>
      </c>
      <c r="C23" s="29" t="s">
        <v>38</v>
      </c>
      <c r="D23" s="29"/>
      <c r="E23" s="29"/>
      <c r="F23" s="29"/>
      <c r="G23" s="29"/>
      <c r="H23" s="29"/>
      <c r="I23" s="29"/>
    </row>
    <row r="24" spans="1:9" ht="13.5">
      <c r="A24" s="11" t="s">
        <v>20</v>
      </c>
      <c r="B24" s="11" t="s">
        <v>24</v>
      </c>
      <c r="C24" s="17" t="s">
        <v>10</v>
      </c>
      <c r="D24" s="14" t="s">
        <v>39</v>
      </c>
      <c r="E24" s="14"/>
      <c r="F24" s="14" t="s">
        <v>40</v>
      </c>
      <c r="G24" s="14"/>
      <c r="H24" s="14" t="s">
        <v>41</v>
      </c>
      <c r="I24" s="14"/>
    </row>
    <row r="25" spans="1:9" ht="13.5">
      <c r="A25" s="11"/>
      <c r="B25" s="11"/>
      <c r="C25" s="17"/>
      <c r="D25" s="26" t="s">
        <v>42</v>
      </c>
      <c r="E25" s="17" t="s">
        <v>10</v>
      </c>
      <c r="F25" s="26" t="s">
        <v>42</v>
      </c>
      <c r="G25" s="17" t="s">
        <v>10</v>
      </c>
      <c r="H25" s="26" t="s">
        <v>42</v>
      </c>
      <c r="I25" s="26" t="s">
        <v>10</v>
      </c>
    </row>
    <row r="26" spans="1:9" ht="13.5">
      <c r="A26" s="21" t="str">
        <f>A16</f>
        <v>DRAPANTEX BV BA </v>
      </c>
      <c r="B26" s="22">
        <f>B16</f>
        <v>2310681</v>
      </c>
      <c r="C26" s="17">
        <f>B26/B31</f>
        <v>0.8622815963853061</v>
      </c>
      <c r="D26" s="26">
        <f>B26</f>
        <v>2310681</v>
      </c>
      <c r="E26" s="17">
        <f>C26</f>
        <v>0.8622815963853061</v>
      </c>
      <c r="F26" s="26"/>
      <c r="G26" s="17"/>
      <c r="H26" s="26"/>
      <c r="I26" s="11"/>
    </row>
    <row r="27" spans="1:9" ht="13.5">
      <c r="A27" s="21" t="str">
        <f>A17</f>
        <v>Rodexim Company</v>
      </c>
      <c r="B27" s="22">
        <f>B17</f>
        <v>367854</v>
      </c>
      <c r="C27" s="17">
        <f>B27/B31</f>
        <v>0.1372728361711203</v>
      </c>
      <c r="D27" s="26">
        <f>B27</f>
        <v>367854</v>
      </c>
      <c r="E27" s="17">
        <f>C27</f>
        <v>0.1372728361711203</v>
      </c>
      <c r="F27" s="26"/>
      <c r="G27" s="17"/>
      <c r="H27" s="26"/>
      <c r="I27" s="11"/>
    </row>
    <row r="28" spans="1:9" ht="13.5">
      <c r="A28" s="21" t="str">
        <f>A18</f>
        <v>ISAKOVIC VLASTIMIR</v>
      </c>
      <c r="B28" s="30" t="s">
        <v>43</v>
      </c>
      <c r="C28" s="30" t="s">
        <v>43</v>
      </c>
      <c r="D28" s="30" t="s">
        <v>43</v>
      </c>
      <c r="E28" s="17" t="str">
        <f>C28</f>
        <v>nu voteaza</v>
      </c>
      <c r="F28" s="30" t="s">
        <v>43</v>
      </c>
      <c r="G28" s="30" t="s">
        <v>43</v>
      </c>
      <c r="H28" s="30" t="s">
        <v>43</v>
      </c>
      <c r="I28" s="30" t="s">
        <v>43</v>
      </c>
    </row>
    <row r="29" spans="1:9" ht="13.5">
      <c r="A29" s="21" t="str">
        <f>A19</f>
        <v>EVA  KELEMEN</v>
      </c>
      <c r="B29" s="22">
        <f>B19</f>
        <v>40</v>
      </c>
      <c r="C29" s="17">
        <f>B29/B31</f>
        <v>1.49268825317784E-05</v>
      </c>
      <c r="D29" s="26">
        <f>B29</f>
        <v>40</v>
      </c>
      <c r="E29" s="17">
        <f>C29</f>
        <v>1.49268825317784E-05</v>
      </c>
      <c r="F29" s="26"/>
      <c r="G29" s="17"/>
      <c r="H29" s="26"/>
      <c r="I29" s="27"/>
    </row>
    <row r="30" spans="1:9" ht="13.5">
      <c r="A30" s="21" t="str">
        <f>A20</f>
        <v>ROSNER HERMAN</v>
      </c>
      <c r="B30" s="22">
        <f>B20</f>
        <v>1154</v>
      </c>
      <c r="C30" s="17">
        <f>B30/B31</f>
        <v>0.00043064056104180685</v>
      </c>
      <c r="D30" s="26">
        <f>B30</f>
        <v>1154</v>
      </c>
      <c r="E30" s="17">
        <f>C30</f>
        <v>0.00043064056104180685</v>
      </c>
      <c r="F30" s="26"/>
      <c r="G30" s="17"/>
      <c r="H30" s="26"/>
      <c r="I30" s="27"/>
    </row>
    <row r="31" spans="1:11" ht="13.5">
      <c r="A31" s="11" t="s">
        <v>36</v>
      </c>
      <c r="B31" s="26">
        <f>SUM(B26:B30)</f>
        <v>2679729</v>
      </c>
      <c r="C31" s="31">
        <f>SUM(C26:C30)</f>
        <v>1</v>
      </c>
      <c r="D31" s="26">
        <f>SUM(D26:D30)</f>
        <v>2679729</v>
      </c>
      <c r="E31" s="17">
        <f>SUM(E26:E30)</f>
        <v>1</v>
      </c>
      <c r="F31" s="26">
        <f>SUM(F26:F30)</f>
        <v>0</v>
      </c>
      <c r="G31" s="17">
        <f>SUM(G26:G30)</f>
        <v>0</v>
      </c>
      <c r="H31" s="26">
        <f>SUM(H26:H30)</f>
        <v>0</v>
      </c>
      <c r="I31" s="17">
        <f>SUM(I26:I30)</f>
        <v>0</v>
      </c>
      <c r="K31" s="32"/>
    </row>
    <row r="32" spans="1:11" ht="13.5">
      <c r="A32" s="20"/>
      <c r="B32" s="19"/>
      <c r="C32" s="16"/>
      <c r="D32" s="19"/>
      <c r="E32" s="16"/>
      <c r="F32" s="19"/>
      <c r="G32" s="16"/>
      <c r="H32" s="19"/>
      <c r="I32" s="33"/>
      <c r="K32" s="32"/>
    </row>
    <row r="33" spans="1:9" s="4" customFormat="1" ht="72" customHeight="1">
      <c r="A33" s="28" t="str">
        <f>A23</f>
        <v>vot  punct </v>
      </c>
      <c r="B33" s="28">
        <v>2</v>
      </c>
      <c r="C33" s="29" t="s">
        <v>44</v>
      </c>
      <c r="D33" s="29"/>
      <c r="E33" s="29"/>
      <c r="F33" s="29"/>
      <c r="G33" s="29"/>
      <c r="H33" s="29"/>
      <c r="I33" s="29"/>
    </row>
    <row r="34" spans="1:9" ht="13.5">
      <c r="A34" s="11" t="str">
        <f>A24</f>
        <v>asociati PREZENTI 10.05.13</v>
      </c>
      <c r="B34" s="11" t="str">
        <f>B24</f>
        <v>nr. Actiuni</v>
      </c>
      <c r="C34" s="17" t="str">
        <f>C24</f>
        <v>%</v>
      </c>
      <c r="D34" s="11" t="str">
        <f>D24</f>
        <v>vot pentru</v>
      </c>
      <c r="E34" s="11">
        <f>E24</f>
        <v>0</v>
      </c>
      <c r="F34" s="11" t="str">
        <f>F24</f>
        <v>vot impotriva</v>
      </c>
      <c r="G34" s="11">
        <f>G24</f>
        <v>0</v>
      </c>
      <c r="H34" s="26" t="str">
        <f>H24</f>
        <v>Abtineri vot</v>
      </c>
      <c r="I34" s="17">
        <f>I24</f>
        <v>0</v>
      </c>
    </row>
    <row r="35" spans="1:9" ht="13.5">
      <c r="A35" s="11"/>
      <c r="B35" s="11"/>
      <c r="C35" s="17"/>
      <c r="D35" s="11" t="str">
        <f>D25</f>
        <v>nr</v>
      </c>
      <c r="E35" s="17" t="str">
        <f>E25</f>
        <v>%</v>
      </c>
      <c r="F35" s="11" t="str">
        <f>F25</f>
        <v>nr</v>
      </c>
      <c r="G35" s="11" t="str">
        <f>G25</f>
        <v>%</v>
      </c>
      <c r="H35" s="26" t="str">
        <f>H25</f>
        <v>nr</v>
      </c>
      <c r="I35" s="17" t="str">
        <f>I25</f>
        <v>%</v>
      </c>
    </row>
    <row r="36" spans="1:9" ht="13.5">
      <c r="A36" s="11" t="str">
        <f>A26</f>
        <v>DRAPANTEX BV BA </v>
      </c>
      <c r="B36" s="12">
        <v>2310681</v>
      </c>
      <c r="C36" s="17">
        <f>B36/B41</f>
        <v>0.8622815963853061</v>
      </c>
      <c r="D36" s="26">
        <f>D26</f>
        <v>2310681</v>
      </c>
      <c r="E36" s="17">
        <f>C36</f>
        <v>0.8622815963853061</v>
      </c>
      <c r="F36" s="11">
        <f>F26</f>
        <v>0</v>
      </c>
      <c r="G36" s="34">
        <f>G26</f>
        <v>0</v>
      </c>
      <c r="H36" s="26">
        <f>H26</f>
        <v>0</v>
      </c>
      <c r="I36" s="17">
        <f>I26</f>
        <v>0</v>
      </c>
    </row>
    <row r="37" spans="1:9" ht="13.5">
      <c r="A37" s="11" t="str">
        <f>A27</f>
        <v>Rodexim Company</v>
      </c>
      <c r="B37" s="12">
        <v>367854</v>
      </c>
      <c r="C37" s="17">
        <f>B37/B41</f>
        <v>0.1372728361711203</v>
      </c>
      <c r="D37" s="26">
        <f>D27</f>
        <v>367854</v>
      </c>
      <c r="E37" s="17">
        <f>C37</f>
        <v>0.1372728361711203</v>
      </c>
      <c r="F37" s="11">
        <f>F27</f>
        <v>0</v>
      </c>
      <c r="G37" s="34">
        <f>G27</f>
        <v>0</v>
      </c>
      <c r="H37" s="26">
        <f>H27</f>
        <v>0</v>
      </c>
      <c r="I37" s="17">
        <f>I27</f>
        <v>0</v>
      </c>
    </row>
    <row r="38" spans="1:9" s="4" customFormat="1" ht="9">
      <c r="A38" s="28" t="str">
        <f>A28</f>
        <v>ISAKOVIC VLASTIMIR</v>
      </c>
      <c r="B38" s="30" t="s">
        <v>43</v>
      </c>
      <c r="C38" s="30" t="s">
        <v>43</v>
      </c>
      <c r="D38" s="30" t="s">
        <v>43</v>
      </c>
      <c r="E38" s="17" t="str">
        <f>C38</f>
        <v>nu voteaza</v>
      </c>
      <c r="F38" s="30" t="s">
        <v>43</v>
      </c>
      <c r="G38" s="30" t="s">
        <v>43</v>
      </c>
      <c r="H38" s="30" t="s">
        <v>43</v>
      </c>
      <c r="I38" s="30" t="s">
        <v>43</v>
      </c>
    </row>
    <row r="39" spans="1:9" ht="13.5">
      <c r="A39" s="11" t="str">
        <f>A29</f>
        <v>EVA  KELEMEN</v>
      </c>
      <c r="B39" s="26">
        <v>40</v>
      </c>
      <c r="C39" s="17">
        <f>B39/B41</f>
        <v>1.49268825317784E-05</v>
      </c>
      <c r="D39" s="26">
        <f>D29</f>
        <v>40</v>
      </c>
      <c r="E39" s="17">
        <f>C39</f>
        <v>1.49268825317784E-05</v>
      </c>
      <c r="F39" s="11">
        <f>F29</f>
        <v>0</v>
      </c>
      <c r="G39" s="34">
        <f>G29</f>
        <v>0</v>
      </c>
      <c r="H39" s="26">
        <f>H29</f>
        <v>0</v>
      </c>
      <c r="I39" s="17">
        <f>I29</f>
        <v>0</v>
      </c>
    </row>
    <row r="40" spans="1:9" ht="13.5">
      <c r="A40" s="11" t="str">
        <f>A30</f>
        <v>ROSNER HERMAN</v>
      </c>
      <c r="B40" s="26">
        <v>1154</v>
      </c>
      <c r="C40" s="17">
        <f>B40/B41</f>
        <v>0.00043064056104180685</v>
      </c>
      <c r="D40" s="26">
        <f>D30</f>
        <v>1154</v>
      </c>
      <c r="E40" s="17">
        <f>C40</f>
        <v>0.00043064056104180685</v>
      </c>
      <c r="F40" s="11">
        <f>F30</f>
        <v>0</v>
      </c>
      <c r="G40" s="34">
        <f>G30</f>
        <v>0</v>
      </c>
      <c r="H40" s="26">
        <f>H30</f>
        <v>0</v>
      </c>
      <c r="I40" s="17">
        <f>I30</f>
        <v>0</v>
      </c>
    </row>
    <row r="41" spans="1:9" s="4" customFormat="1" ht="9">
      <c r="A41" s="28" t="str">
        <f>A31</f>
        <v>total prezenti</v>
      </c>
      <c r="B41" s="30">
        <f>SUM(B36:B40)</f>
        <v>2679729</v>
      </c>
      <c r="C41" s="31">
        <f>SUM(C36:C40)</f>
        <v>1</v>
      </c>
      <c r="D41" s="30">
        <f>D31</f>
        <v>2679729</v>
      </c>
      <c r="E41" s="17">
        <f>C41</f>
        <v>1</v>
      </c>
      <c r="F41" s="28">
        <f>F31</f>
        <v>0</v>
      </c>
      <c r="G41" s="35">
        <f>G31</f>
        <v>0</v>
      </c>
      <c r="H41" s="30">
        <v>0</v>
      </c>
      <c r="I41" s="31">
        <f>I31</f>
        <v>0</v>
      </c>
    </row>
    <row r="43" spans="1:9" ht="57.75" customHeight="1">
      <c r="A43" s="28" t="s">
        <v>37</v>
      </c>
      <c r="B43" s="28">
        <v>3</v>
      </c>
      <c r="C43" s="29" t="s">
        <v>45</v>
      </c>
      <c r="D43" s="29"/>
      <c r="E43" s="29"/>
      <c r="F43" s="29"/>
      <c r="G43" s="29"/>
      <c r="H43" s="29"/>
      <c r="I43" s="29"/>
    </row>
    <row r="44" spans="1:9" ht="13.5">
      <c r="A44" s="11" t="s">
        <v>20</v>
      </c>
      <c r="B44" s="11" t="s">
        <v>24</v>
      </c>
      <c r="C44" s="17" t="s">
        <v>10</v>
      </c>
      <c r="D44" s="11" t="s">
        <v>39</v>
      </c>
      <c r="E44" s="11">
        <v>0</v>
      </c>
      <c r="F44" s="11" t="s">
        <v>40</v>
      </c>
      <c r="G44" s="11">
        <v>0</v>
      </c>
      <c r="H44" s="26" t="s">
        <v>41</v>
      </c>
      <c r="I44" s="17">
        <v>0</v>
      </c>
    </row>
    <row r="45" spans="1:9" ht="13.5">
      <c r="A45" s="11"/>
      <c r="B45" s="11"/>
      <c r="C45" s="17"/>
      <c r="D45" s="11" t="s">
        <v>42</v>
      </c>
      <c r="E45" s="17" t="s">
        <v>10</v>
      </c>
      <c r="F45" s="11" t="s">
        <v>42</v>
      </c>
      <c r="G45" s="11" t="s">
        <v>10</v>
      </c>
      <c r="H45" s="26" t="s">
        <v>42</v>
      </c>
      <c r="I45" s="17" t="s">
        <v>10</v>
      </c>
    </row>
    <row r="46" spans="1:9" ht="13.5">
      <c r="A46" s="11" t="s">
        <v>27</v>
      </c>
      <c r="B46" s="26">
        <v>2310681</v>
      </c>
      <c r="C46" s="17">
        <v>0.8618233044427884</v>
      </c>
      <c r="D46" s="26">
        <v>2310681</v>
      </c>
      <c r="E46" s="17">
        <v>0.8618233044427884</v>
      </c>
      <c r="F46" s="11">
        <v>0</v>
      </c>
      <c r="G46" s="11">
        <v>0</v>
      </c>
      <c r="H46" s="26">
        <v>0</v>
      </c>
      <c r="I46" s="17">
        <v>0</v>
      </c>
    </row>
    <row r="47" spans="1:9" ht="13.5">
      <c r="A47" s="11" t="s">
        <v>30</v>
      </c>
      <c r="B47" s="26">
        <v>367854</v>
      </c>
      <c r="C47" s="17">
        <v>0.13719987736623857</v>
      </c>
      <c r="D47" s="26">
        <v>367854</v>
      </c>
      <c r="E47" s="17">
        <v>0.13719987736623857</v>
      </c>
      <c r="F47" s="11">
        <v>0</v>
      </c>
      <c r="G47" s="11">
        <v>0</v>
      </c>
      <c r="H47" s="26">
        <v>0</v>
      </c>
      <c r="I47" s="17">
        <v>0</v>
      </c>
    </row>
    <row r="48" spans="1:9" ht="13.5">
      <c r="A48" s="11" t="s">
        <v>32</v>
      </c>
      <c r="B48" s="26">
        <v>1425</v>
      </c>
      <c r="C48" s="17">
        <v>0.0005314875609532313</v>
      </c>
      <c r="D48" s="26">
        <v>1425</v>
      </c>
      <c r="E48" s="17">
        <v>0.0005314875609532313</v>
      </c>
      <c r="F48" s="11">
        <v>0</v>
      </c>
      <c r="G48" s="11">
        <v>0</v>
      </c>
      <c r="H48" s="26">
        <v>0</v>
      </c>
      <c r="I48" s="17">
        <v>0</v>
      </c>
    </row>
    <row r="49" spans="1:9" ht="13.5">
      <c r="A49" s="11" t="s">
        <v>34</v>
      </c>
      <c r="B49" s="26">
        <v>40</v>
      </c>
      <c r="C49" s="17">
        <v>1.491894907938895E-05</v>
      </c>
      <c r="D49" s="26">
        <v>40</v>
      </c>
      <c r="E49" s="17">
        <v>1.491894907938895E-05</v>
      </c>
      <c r="F49" s="11">
        <v>0</v>
      </c>
      <c r="G49" s="11">
        <v>0</v>
      </c>
      <c r="H49" s="26">
        <v>0</v>
      </c>
      <c r="I49" s="17">
        <v>0</v>
      </c>
    </row>
    <row r="50" spans="1:9" ht="13.5">
      <c r="A50" s="11" t="s">
        <v>35</v>
      </c>
      <c r="B50" s="26">
        <v>1154</v>
      </c>
      <c r="C50" s="17">
        <v>0.0004304116809403712</v>
      </c>
      <c r="D50" s="26">
        <v>1154</v>
      </c>
      <c r="E50" s="17">
        <v>0.0004304116809403712</v>
      </c>
      <c r="F50" s="11">
        <v>0</v>
      </c>
      <c r="G50" s="11">
        <v>0</v>
      </c>
      <c r="H50" s="26">
        <v>0</v>
      </c>
      <c r="I50" s="17">
        <v>0</v>
      </c>
    </row>
    <row r="51" spans="1:9" ht="13.5">
      <c r="A51" s="28" t="s">
        <v>36</v>
      </c>
      <c r="B51" s="30">
        <f>SUM(B46:B50)</f>
        <v>2681154</v>
      </c>
      <c r="C51" s="31">
        <v>1</v>
      </c>
      <c r="D51" s="30">
        <f>SUM(D46:D50)</f>
        <v>2681154</v>
      </c>
      <c r="E51" s="31">
        <v>1</v>
      </c>
      <c r="F51" s="28">
        <v>0</v>
      </c>
      <c r="G51" s="28">
        <v>0</v>
      </c>
      <c r="H51" s="30">
        <v>0</v>
      </c>
      <c r="I51" s="17">
        <v>0</v>
      </c>
    </row>
    <row r="52" spans="1:9" ht="13.5">
      <c r="A52" s="36"/>
      <c r="B52" s="37"/>
      <c r="C52" s="38"/>
      <c r="D52" s="37"/>
      <c r="E52" s="38"/>
      <c r="F52" s="36"/>
      <c r="G52" s="36"/>
      <c r="H52" s="37"/>
      <c r="I52" s="16"/>
    </row>
    <row r="53" spans="1:9" ht="13.5">
      <c r="A53" s="36"/>
      <c r="B53" s="37"/>
      <c r="C53" s="38"/>
      <c r="D53" s="37"/>
      <c r="E53" s="38"/>
      <c r="F53" s="36"/>
      <c r="G53" s="36"/>
      <c r="H53" s="37"/>
      <c r="I53" s="16"/>
    </row>
    <row r="55" spans="1:9" ht="43.5" customHeight="1">
      <c r="A55" s="28" t="s">
        <v>37</v>
      </c>
      <c r="B55" s="28">
        <v>4</v>
      </c>
      <c r="C55" s="29" t="s">
        <v>46</v>
      </c>
      <c r="D55" s="29"/>
      <c r="E55" s="29"/>
      <c r="F55" s="29"/>
      <c r="G55" s="29"/>
      <c r="H55" s="29"/>
      <c r="I55" s="29"/>
    </row>
    <row r="56" spans="1:9" ht="13.5">
      <c r="A56" s="11" t="s">
        <v>20</v>
      </c>
      <c r="B56" s="11" t="s">
        <v>24</v>
      </c>
      <c r="C56" s="17" t="s">
        <v>10</v>
      </c>
      <c r="D56" s="11" t="s">
        <v>39</v>
      </c>
      <c r="E56" s="11">
        <v>0</v>
      </c>
      <c r="F56" s="11" t="s">
        <v>40</v>
      </c>
      <c r="G56" s="11">
        <v>0</v>
      </c>
      <c r="H56" s="26" t="s">
        <v>41</v>
      </c>
      <c r="I56" s="17">
        <v>0</v>
      </c>
    </row>
    <row r="57" spans="1:9" ht="13.5">
      <c r="A57" s="11"/>
      <c r="B57" s="11"/>
      <c r="C57" s="17"/>
      <c r="D57" s="11" t="s">
        <v>42</v>
      </c>
      <c r="E57" s="17" t="s">
        <v>10</v>
      </c>
      <c r="F57" s="11" t="s">
        <v>42</v>
      </c>
      <c r="G57" s="11" t="s">
        <v>10</v>
      </c>
      <c r="H57" s="26" t="s">
        <v>42</v>
      </c>
      <c r="I57" s="17" t="s">
        <v>10</v>
      </c>
    </row>
    <row r="58" spans="1:9" ht="13.5">
      <c r="A58" s="11" t="s">
        <v>27</v>
      </c>
      <c r="B58" s="12">
        <v>2310681</v>
      </c>
      <c r="C58" s="17">
        <f>B58/B63</f>
        <v>0.8622815963853061</v>
      </c>
      <c r="D58" s="26" t="str">
        <f>D45</f>
        <v>nr</v>
      </c>
      <c r="E58" s="17">
        <f>C58</f>
        <v>0.8622815963853061</v>
      </c>
      <c r="F58" s="11" t="str">
        <f>F45</f>
        <v>nr</v>
      </c>
      <c r="G58" s="11" t="str">
        <f>G45</f>
        <v>%</v>
      </c>
      <c r="H58" s="26" t="str">
        <f>H45</f>
        <v>nr</v>
      </c>
      <c r="I58" s="17" t="str">
        <f>I45</f>
        <v>%</v>
      </c>
    </row>
    <row r="59" spans="1:9" ht="13.5">
      <c r="A59" s="11" t="s">
        <v>30</v>
      </c>
      <c r="B59" s="12">
        <v>367854</v>
      </c>
      <c r="C59" s="17">
        <f>B59/B63</f>
        <v>0.1372728361711203</v>
      </c>
      <c r="D59" s="26">
        <f>D46</f>
        <v>2310681</v>
      </c>
      <c r="E59" s="17">
        <f>C59</f>
        <v>0.1372728361711203</v>
      </c>
      <c r="F59" s="11">
        <f>F46</f>
        <v>0</v>
      </c>
      <c r="G59" s="11">
        <f>G46</f>
        <v>0</v>
      </c>
      <c r="H59" s="26">
        <f>H46</f>
        <v>0</v>
      </c>
      <c r="I59" s="17">
        <f>I46</f>
        <v>0</v>
      </c>
    </row>
    <row r="60" spans="1:9" ht="13.5">
      <c r="A60" s="11" t="s">
        <v>32</v>
      </c>
      <c r="B60" s="30" t="s">
        <v>43</v>
      </c>
      <c r="C60" s="30" t="s">
        <v>43</v>
      </c>
      <c r="D60" s="30" t="s">
        <v>43</v>
      </c>
      <c r="E60" s="17" t="str">
        <f>C60</f>
        <v>nu voteaza</v>
      </c>
      <c r="F60" s="30" t="s">
        <v>43</v>
      </c>
      <c r="G60" s="30" t="s">
        <v>43</v>
      </c>
      <c r="H60" s="30" t="s">
        <v>43</v>
      </c>
      <c r="I60" s="30" t="s">
        <v>43</v>
      </c>
    </row>
    <row r="61" spans="1:9" ht="13.5">
      <c r="A61" s="11" t="s">
        <v>34</v>
      </c>
      <c r="B61" s="26">
        <v>40</v>
      </c>
      <c r="C61" s="17">
        <f>B61/B63</f>
        <v>1.49268825317784E-05</v>
      </c>
      <c r="D61" s="26">
        <f>D48</f>
        <v>1425</v>
      </c>
      <c r="E61" s="17">
        <f>C61</f>
        <v>1.49268825317784E-05</v>
      </c>
      <c r="F61" s="11">
        <f>F48</f>
        <v>0</v>
      </c>
      <c r="G61" s="11">
        <f>G48</f>
        <v>0</v>
      </c>
      <c r="H61" s="26">
        <f>H48</f>
        <v>0</v>
      </c>
      <c r="I61" s="17">
        <f>I48</f>
        <v>0</v>
      </c>
    </row>
    <row r="62" spans="1:9" ht="13.5">
      <c r="A62" s="11" t="s">
        <v>35</v>
      </c>
      <c r="B62" s="26">
        <v>1154</v>
      </c>
      <c r="C62" s="17">
        <f>B62/B63</f>
        <v>0.00043064056104180685</v>
      </c>
      <c r="D62" s="26">
        <f>D49</f>
        <v>40</v>
      </c>
      <c r="E62" s="17">
        <f>C62</f>
        <v>0.00043064056104180685</v>
      </c>
      <c r="F62" s="11">
        <f>F49</f>
        <v>0</v>
      </c>
      <c r="G62" s="11">
        <f>G49</f>
        <v>0</v>
      </c>
      <c r="H62" s="26">
        <f>H49</f>
        <v>0</v>
      </c>
      <c r="I62" s="17">
        <f>I49</f>
        <v>0</v>
      </c>
    </row>
    <row r="63" spans="1:9" ht="13.5">
      <c r="A63" s="28" t="s">
        <v>36</v>
      </c>
      <c r="B63" s="30">
        <f>SUM(B58:B62)</f>
        <v>2679729</v>
      </c>
      <c r="C63" s="31">
        <f>SUM(C58:C62)</f>
        <v>1</v>
      </c>
      <c r="D63" s="30">
        <f>D50</f>
        <v>1154</v>
      </c>
      <c r="E63" s="17">
        <f>C63</f>
        <v>1</v>
      </c>
      <c r="F63" s="28">
        <f>F50</f>
        <v>0</v>
      </c>
      <c r="G63" s="28">
        <f>G50</f>
        <v>0</v>
      </c>
      <c r="H63" s="30">
        <v>0</v>
      </c>
      <c r="I63" s="31">
        <f>I50</f>
        <v>0</v>
      </c>
    </row>
    <row r="65" spans="1:9" ht="57.75" customHeight="1">
      <c r="A65" s="28" t="s">
        <v>37</v>
      </c>
      <c r="B65" s="28">
        <v>5</v>
      </c>
      <c r="C65" s="29" t="s">
        <v>47</v>
      </c>
      <c r="D65" s="29"/>
      <c r="E65" s="29"/>
      <c r="F65" s="29"/>
      <c r="G65" s="29"/>
      <c r="H65" s="29"/>
      <c r="I65" s="29"/>
    </row>
    <row r="66" spans="1:9" ht="13.5">
      <c r="A66" s="11" t="s">
        <v>20</v>
      </c>
      <c r="B66" s="11" t="s">
        <v>24</v>
      </c>
      <c r="C66" s="17" t="s">
        <v>10</v>
      </c>
      <c r="D66" s="11" t="s">
        <v>39</v>
      </c>
      <c r="E66" s="11">
        <v>0</v>
      </c>
      <c r="F66" s="11" t="s">
        <v>40</v>
      </c>
      <c r="G66" s="11">
        <v>0</v>
      </c>
      <c r="H66" s="26" t="s">
        <v>41</v>
      </c>
      <c r="I66" s="17">
        <v>0</v>
      </c>
    </row>
    <row r="67" spans="1:9" ht="13.5">
      <c r="A67" s="11"/>
      <c r="B67" s="11"/>
      <c r="C67" s="17"/>
      <c r="D67" s="11" t="s">
        <v>42</v>
      </c>
      <c r="E67" s="17" t="s">
        <v>10</v>
      </c>
      <c r="F67" s="11" t="s">
        <v>42</v>
      </c>
      <c r="G67" s="11" t="s">
        <v>10</v>
      </c>
      <c r="H67" s="26" t="s">
        <v>42</v>
      </c>
      <c r="I67" s="17" t="s">
        <v>10</v>
      </c>
    </row>
    <row r="68" spans="1:9" ht="13.5">
      <c r="A68" s="11" t="s">
        <v>27</v>
      </c>
      <c r="B68" s="12">
        <v>2310681</v>
      </c>
      <c r="C68" s="17">
        <f>B68/B73</f>
        <v>0.8622815963853061</v>
      </c>
      <c r="D68" s="26" t="str">
        <f>D56</f>
        <v>vot pentru</v>
      </c>
      <c r="E68" s="17">
        <f>C68</f>
        <v>0.8622815963853061</v>
      </c>
      <c r="F68" s="11" t="str">
        <f>F56</f>
        <v>vot impotriva</v>
      </c>
      <c r="G68" s="11">
        <f>G56</f>
        <v>0</v>
      </c>
      <c r="H68" s="26" t="str">
        <f>H56</f>
        <v>Abtineri vot</v>
      </c>
      <c r="I68" s="17">
        <f>I56</f>
        <v>0</v>
      </c>
    </row>
    <row r="69" spans="1:9" ht="13.5">
      <c r="A69" s="11" t="s">
        <v>30</v>
      </c>
      <c r="B69" s="12">
        <v>367854</v>
      </c>
      <c r="C69" s="17">
        <f>B69/B73</f>
        <v>0.1372728361711203</v>
      </c>
      <c r="D69" s="26" t="str">
        <f>D57</f>
        <v>nr</v>
      </c>
      <c r="E69" s="17">
        <f>C69</f>
        <v>0.1372728361711203</v>
      </c>
      <c r="F69" s="11" t="str">
        <f>F57</f>
        <v>nr</v>
      </c>
      <c r="G69" s="11" t="str">
        <f>G57</f>
        <v>%</v>
      </c>
      <c r="H69" s="26" t="str">
        <f>H57</f>
        <v>nr</v>
      </c>
      <c r="I69" s="17" t="str">
        <f>I57</f>
        <v>%</v>
      </c>
    </row>
    <row r="70" spans="1:9" ht="13.5">
      <c r="A70" s="11" t="s">
        <v>32</v>
      </c>
      <c r="B70" s="30" t="s">
        <v>43</v>
      </c>
      <c r="C70" s="30" t="s">
        <v>43</v>
      </c>
      <c r="D70" s="30" t="s">
        <v>43</v>
      </c>
      <c r="E70" s="17" t="str">
        <f>C70</f>
        <v>nu voteaza</v>
      </c>
      <c r="F70" s="30" t="s">
        <v>43</v>
      </c>
      <c r="G70" s="30" t="s">
        <v>43</v>
      </c>
      <c r="H70" s="30" t="s">
        <v>43</v>
      </c>
      <c r="I70" s="30" t="s">
        <v>43</v>
      </c>
    </row>
    <row r="71" spans="1:9" ht="13.5">
      <c r="A71" s="11" t="s">
        <v>34</v>
      </c>
      <c r="B71" s="26">
        <v>40</v>
      </c>
      <c r="C71" s="17">
        <f>B71/B73</f>
        <v>1.49268825317784E-05</v>
      </c>
      <c r="D71" s="26">
        <f>D59</f>
        <v>2310681</v>
      </c>
      <c r="E71" s="17">
        <f>C71</f>
        <v>1.49268825317784E-05</v>
      </c>
      <c r="F71" s="11">
        <f>F59</f>
        <v>0</v>
      </c>
      <c r="G71" s="11">
        <f>G59</f>
        <v>0</v>
      </c>
      <c r="H71" s="26">
        <f>H59</f>
        <v>0</v>
      </c>
      <c r="I71" s="17">
        <f>I59</f>
        <v>0</v>
      </c>
    </row>
    <row r="72" spans="1:9" ht="13.5">
      <c r="A72" s="11" t="s">
        <v>35</v>
      </c>
      <c r="B72" s="26">
        <v>1154</v>
      </c>
      <c r="C72" s="17">
        <f>B72/B73</f>
        <v>0.00043064056104180685</v>
      </c>
      <c r="D72" s="26" t="str">
        <f>D60</f>
        <v>nu voteaza</v>
      </c>
      <c r="E72" s="17">
        <f>C72</f>
        <v>0.00043064056104180685</v>
      </c>
      <c r="F72" s="11" t="str">
        <f>F60</f>
        <v>nu voteaza</v>
      </c>
      <c r="G72" s="11" t="str">
        <f>G60</f>
        <v>nu voteaza</v>
      </c>
      <c r="H72" s="26" t="str">
        <f>H60</f>
        <v>nu voteaza</v>
      </c>
      <c r="I72" s="17" t="str">
        <f>I60</f>
        <v>nu voteaza</v>
      </c>
    </row>
    <row r="73" spans="1:9" ht="13.5">
      <c r="A73" s="28" t="s">
        <v>36</v>
      </c>
      <c r="B73" s="30">
        <f>SUM(B68:B72)</f>
        <v>2679729</v>
      </c>
      <c r="C73" s="31">
        <f>SUM(C68:C72)</f>
        <v>1</v>
      </c>
      <c r="D73" s="30">
        <f>D61</f>
        <v>1425</v>
      </c>
      <c r="E73" s="17">
        <f>C73</f>
        <v>1</v>
      </c>
      <c r="F73" s="28">
        <f>F61</f>
        <v>0</v>
      </c>
      <c r="G73" s="28">
        <f>G61</f>
        <v>0</v>
      </c>
      <c r="H73" s="30">
        <v>0</v>
      </c>
      <c r="I73" s="31">
        <f>I61</f>
        <v>0</v>
      </c>
    </row>
    <row r="75" spans="1:9" ht="43.5" customHeight="1">
      <c r="A75" s="28" t="s">
        <v>37</v>
      </c>
      <c r="B75" s="28">
        <v>6</v>
      </c>
      <c r="C75" s="29" t="s">
        <v>48</v>
      </c>
      <c r="D75" s="29"/>
      <c r="E75" s="29"/>
      <c r="F75" s="29"/>
      <c r="G75" s="29"/>
      <c r="H75" s="29"/>
      <c r="I75" s="29"/>
    </row>
    <row r="76" spans="1:9" ht="13.5">
      <c r="A76" s="11" t="s">
        <v>20</v>
      </c>
      <c r="B76" s="11" t="s">
        <v>24</v>
      </c>
      <c r="C76" s="17" t="s">
        <v>10</v>
      </c>
      <c r="D76" s="11" t="s">
        <v>39</v>
      </c>
      <c r="E76" s="11">
        <v>0</v>
      </c>
      <c r="F76" s="11" t="s">
        <v>40</v>
      </c>
      <c r="G76" s="11">
        <v>0</v>
      </c>
      <c r="H76" s="26" t="s">
        <v>41</v>
      </c>
      <c r="I76" s="17">
        <v>0</v>
      </c>
    </row>
    <row r="77" spans="1:9" ht="13.5">
      <c r="A77" s="11"/>
      <c r="B77" s="11"/>
      <c r="C77" s="17"/>
      <c r="D77" s="11" t="s">
        <v>42</v>
      </c>
      <c r="E77" s="17" t="s">
        <v>10</v>
      </c>
      <c r="F77" s="11" t="s">
        <v>42</v>
      </c>
      <c r="G77" s="11" t="s">
        <v>10</v>
      </c>
      <c r="H77" s="26" t="s">
        <v>42</v>
      </c>
      <c r="I77" s="17" t="s">
        <v>10</v>
      </c>
    </row>
    <row r="78" spans="1:9" ht="13.5">
      <c r="A78" s="11" t="s">
        <v>27</v>
      </c>
      <c r="B78" s="12">
        <v>2310681</v>
      </c>
      <c r="C78" s="17">
        <f>B78/B83</f>
        <v>0.8622815963853061</v>
      </c>
      <c r="D78" s="26" t="str">
        <f>D66</f>
        <v>vot pentru</v>
      </c>
      <c r="E78" s="17">
        <f>C78</f>
        <v>0.8622815963853061</v>
      </c>
      <c r="F78" s="11" t="str">
        <f>F66</f>
        <v>vot impotriva</v>
      </c>
      <c r="G78" s="11">
        <f>G66</f>
        <v>0</v>
      </c>
      <c r="H78" s="26" t="str">
        <f>H66</f>
        <v>Abtineri vot</v>
      </c>
      <c r="I78" s="17">
        <f>I66</f>
        <v>0</v>
      </c>
    </row>
    <row r="79" spans="1:9" ht="13.5">
      <c r="A79" s="11" t="s">
        <v>30</v>
      </c>
      <c r="B79" s="12">
        <v>367854</v>
      </c>
      <c r="C79" s="17">
        <f>B79/B83</f>
        <v>0.1372728361711203</v>
      </c>
      <c r="D79" s="26" t="str">
        <f>D67</f>
        <v>nr</v>
      </c>
      <c r="E79" s="17">
        <f>C79</f>
        <v>0.1372728361711203</v>
      </c>
      <c r="F79" s="11" t="str">
        <f>F67</f>
        <v>nr</v>
      </c>
      <c r="G79" s="11" t="str">
        <f>G67</f>
        <v>%</v>
      </c>
      <c r="H79" s="26" t="str">
        <f>H67</f>
        <v>nr</v>
      </c>
      <c r="I79" s="17" t="str">
        <f>I67</f>
        <v>%</v>
      </c>
    </row>
    <row r="80" spans="1:9" ht="13.5">
      <c r="A80" s="11" t="s">
        <v>32</v>
      </c>
      <c r="B80" s="30" t="s">
        <v>43</v>
      </c>
      <c r="C80" s="30" t="s">
        <v>43</v>
      </c>
      <c r="D80" s="30" t="s">
        <v>43</v>
      </c>
      <c r="E80" s="17" t="str">
        <f>C80</f>
        <v>nu voteaza</v>
      </c>
      <c r="F80" s="30" t="s">
        <v>43</v>
      </c>
      <c r="G80" s="30" t="s">
        <v>43</v>
      </c>
      <c r="H80" s="30" t="s">
        <v>43</v>
      </c>
      <c r="I80" s="30" t="s">
        <v>43</v>
      </c>
    </row>
    <row r="81" spans="1:9" ht="13.5">
      <c r="A81" s="11" t="s">
        <v>34</v>
      </c>
      <c r="B81" s="26">
        <v>40</v>
      </c>
      <c r="C81" s="17">
        <f>B81/B83</f>
        <v>1.49268825317784E-05</v>
      </c>
      <c r="D81" s="26" t="str">
        <f>D69</f>
        <v>nr</v>
      </c>
      <c r="E81" s="17">
        <f>C81</f>
        <v>1.49268825317784E-05</v>
      </c>
      <c r="F81" s="11" t="str">
        <f>F69</f>
        <v>nr</v>
      </c>
      <c r="G81" s="11" t="str">
        <f>G69</f>
        <v>%</v>
      </c>
      <c r="H81" s="26" t="str">
        <f>H69</f>
        <v>nr</v>
      </c>
      <c r="I81" s="17" t="str">
        <f>I69</f>
        <v>%</v>
      </c>
    </row>
    <row r="82" spans="1:9" ht="13.5">
      <c r="A82" s="11" t="s">
        <v>35</v>
      </c>
      <c r="B82" s="26">
        <v>1154</v>
      </c>
      <c r="C82" s="17">
        <f>B82/B83</f>
        <v>0.00043064056104180685</v>
      </c>
      <c r="D82" s="26" t="str">
        <f>D70</f>
        <v>nu voteaza</v>
      </c>
      <c r="E82" s="17">
        <f>C82</f>
        <v>0.00043064056104180685</v>
      </c>
      <c r="F82" s="11" t="str">
        <f>F70</f>
        <v>nu voteaza</v>
      </c>
      <c r="G82" s="11" t="str">
        <f>G70</f>
        <v>nu voteaza</v>
      </c>
      <c r="H82" s="26" t="str">
        <f>H70</f>
        <v>nu voteaza</v>
      </c>
      <c r="I82" s="17" t="str">
        <f>I70</f>
        <v>nu voteaza</v>
      </c>
    </row>
    <row r="83" spans="1:9" ht="13.5">
      <c r="A83" s="28" t="s">
        <v>36</v>
      </c>
      <c r="B83" s="30">
        <f>SUM(B78:B82)</f>
        <v>2679729</v>
      </c>
      <c r="C83" s="31">
        <f>SUM(C78:C82)</f>
        <v>1</v>
      </c>
      <c r="D83" s="30">
        <f>D71</f>
        <v>2310681</v>
      </c>
      <c r="E83" s="17">
        <f>C83</f>
        <v>1</v>
      </c>
      <c r="F83" s="28">
        <f>F71</f>
        <v>0</v>
      </c>
      <c r="G83" s="28">
        <f>G71</f>
        <v>0</v>
      </c>
      <c r="H83" s="30">
        <v>0</v>
      </c>
      <c r="I83" s="31">
        <f>I71</f>
        <v>0</v>
      </c>
    </row>
    <row r="85" spans="1:9" ht="86.25" customHeight="1">
      <c r="A85" s="28" t="s">
        <v>37</v>
      </c>
      <c r="B85" s="28">
        <v>7</v>
      </c>
      <c r="C85" s="39" t="s">
        <v>49</v>
      </c>
      <c r="D85" s="39"/>
      <c r="E85" s="39"/>
      <c r="F85" s="39"/>
      <c r="G85" s="39"/>
      <c r="H85" s="39"/>
      <c r="I85" s="39"/>
    </row>
    <row r="86" spans="1:9" ht="13.5">
      <c r="A86" s="11" t="s">
        <v>20</v>
      </c>
      <c r="B86" s="11" t="s">
        <v>24</v>
      </c>
      <c r="C86" s="17" t="s">
        <v>10</v>
      </c>
      <c r="D86" s="11" t="s">
        <v>39</v>
      </c>
      <c r="E86" s="11">
        <v>0</v>
      </c>
      <c r="F86" s="11" t="s">
        <v>40</v>
      </c>
      <c r="G86" s="11">
        <v>0</v>
      </c>
      <c r="H86" s="26" t="s">
        <v>41</v>
      </c>
      <c r="I86" s="17">
        <v>0</v>
      </c>
    </row>
    <row r="87" spans="1:9" ht="13.5">
      <c r="A87" s="11"/>
      <c r="B87" s="11"/>
      <c r="C87" s="17"/>
      <c r="D87" s="11" t="s">
        <v>42</v>
      </c>
      <c r="E87" s="17" t="s">
        <v>10</v>
      </c>
      <c r="F87" s="11" t="s">
        <v>42</v>
      </c>
      <c r="G87" s="11" t="s">
        <v>10</v>
      </c>
      <c r="H87" s="26" t="s">
        <v>42</v>
      </c>
      <c r="I87" s="17" t="s">
        <v>10</v>
      </c>
    </row>
    <row r="88" spans="1:9" ht="13.5">
      <c r="A88" s="11" t="s">
        <v>27</v>
      </c>
      <c r="B88" s="26">
        <v>2310681</v>
      </c>
      <c r="C88" s="17">
        <v>0.8618233044427884</v>
      </c>
      <c r="D88" s="26">
        <f>B88</f>
        <v>2310681</v>
      </c>
      <c r="E88" s="17">
        <f>C88</f>
        <v>0.8618233044427884</v>
      </c>
      <c r="F88" s="11">
        <v>0</v>
      </c>
      <c r="G88" s="11">
        <v>0</v>
      </c>
      <c r="H88" s="26">
        <v>0</v>
      </c>
      <c r="I88" s="17">
        <v>0</v>
      </c>
    </row>
    <row r="89" spans="1:9" ht="13.5">
      <c r="A89" s="11" t="s">
        <v>30</v>
      </c>
      <c r="B89" s="26">
        <v>367854</v>
      </c>
      <c r="C89" s="17">
        <v>0.13719987736623857</v>
      </c>
      <c r="D89" s="26">
        <f>B89</f>
        <v>367854</v>
      </c>
      <c r="E89" s="17">
        <f>C89</f>
        <v>0.13719987736623857</v>
      </c>
      <c r="F89" s="11">
        <v>0</v>
      </c>
      <c r="G89" s="11">
        <v>0</v>
      </c>
      <c r="H89" s="26">
        <v>0</v>
      </c>
      <c r="I89" s="17">
        <v>0</v>
      </c>
    </row>
    <row r="90" spans="1:9" ht="13.5">
      <c r="A90" s="11" t="s">
        <v>32</v>
      </c>
      <c r="B90" s="26">
        <v>1425</v>
      </c>
      <c r="C90" s="17">
        <v>0.0005314875609532313</v>
      </c>
      <c r="D90" s="26">
        <v>0</v>
      </c>
      <c r="E90" s="17">
        <v>0</v>
      </c>
      <c r="F90" s="11">
        <v>0</v>
      </c>
      <c r="G90" s="11">
        <v>0</v>
      </c>
      <c r="H90" s="26">
        <v>1425</v>
      </c>
      <c r="I90" s="17">
        <v>0.000531</v>
      </c>
    </row>
    <row r="91" spans="1:9" ht="13.5">
      <c r="A91" s="11" t="s">
        <v>34</v>
      </c>
      <c r="B91" s="26">
        <v>40</v>
      </c>
      <c r="C91" s="17">
        <v>1.491894907938895E-05</v>
      </c>
      <c r="D91" s="26">
        <f>B91</f>
        <v>40</v>
      </c>
      <c r="E91" s="17">
        <f>C91</f>
        <v>1.491894907938895E-05</v>
      </c>
      <c r="F91" s="11">
        <v>0</v>
      </c>
      <c r="G91" s="11">
        <v>0</v>
      </c>
      <c r="H91" s="26">
        <v>0</v>
      </c>
      <c r="I91" s="17">
        <v>0</v>
      </c>
    </row>
    <row r="92" spans="1:9" ht="13.5">
      <c r="A92" s="11" t="s">
        <v>35</v>
      </c>
      <c r="B92" s="26">
        <v>1154</v>
      </c>
      <c r="C92" s="17">
        <v>0.0004304116809403712</v>
      </c>
      <c r="D92" s="26">
        <f>B92</f>
        <v>1154</v>
      </c>
      <c r="E92" s="17">
        <f>C92</f>
        <v>0.0004304116809403712</v>
      </c>
      <c r="F92" s="11">
        <v>0</v>
      </c>
      <c r="G92" s="11">
        <v>0</v>
      </c>
      <c r="H92" s="26">
        <v>0</v>
      </c>
      <c r="I92" s="17">
        <v>0</v>
      </c>
    </row>
    <row r="93" spans="1:9" ht="13.5">
      <c r="A93" s="28" t="s">
        <v>36</v>
      </c>
      <c r="B93" s="30">
        <v>2681154</v>
      </c>
      <c r="C93" s="31">
        <v>1</v>
      </c>
      <c r="D93" s="30">
        <v>2679729</v>
      </c>
      <c r="E93" s="31">
        <v>0.9994689999999999</v>
      </c>
      <c r="F93" s="28">
        <v>0</v>
      </c>
      <c r="G93" s="28">
        <v>0</v>
      </c>
      <c r="H93" s="30">
        <v>0</v>
      </c>
      <c r="I93" s="40" t="s">
        <v>50</v>
      </c>
    </row>
    <row r="95" spans="1:9" ht="57.75" customHeight="1">
      <c r="A95" s="28" t="s">
        <v>37</v>
      </c>
      <c r="B95" s="28">
        <v>8</v>
      </c>
      <c r="C95" s="29" t="s">
        <v>51</v>
      </c>
      <c r="D95" s="29"/>
      <c r="E95" s="29"/>
      <c r="F95" s="29"/>
      <c r="G95" s="29"/>
      <c r="H95" s="29"/>
      <c r="I95" s="29"/>
    </row>
    <row r="96" spans="1:9" ht="13.5">
      <c r="A96" s="11" t="s">
        <v>20</v>
      </c>
      <c r="B96" s="11" t="s">
        <v>24</v>
      </c>
      <c r="C96" s="17" t="s">
        <v>10</v>
      </c>
      <c r="D96" s="11" t="s">
        <v>39</v>
      </c>
      <c r="E96" s="11">
        <v>0</v>
      </c>
      <c r="F96" s="11" t="s">
        <v>40</v>
      </c>
      <c r="G96" s="11">
        <v>0</v>
      </c>
      <c r="H96" s="26" t="s">
        <v>41</v>
      </c>
      <c r="I96" s="17">
        <v>0</v>
      </c>
    </row>
    <row r="97" spans="1:9" ht="13.5">
      <c r="A97" s="11"/>
      <c r="B97" s="11"/>
      <c r="C97" s="17"/>
      <c r="D97" s="11" t="s">
        <v>42</v>
      </c>
      <c r="E97" s="17" t="s">
        <v>10</v>
      </c>
      <c r="F97" s="11" t="s">
        <v>42</v>
      </c>
      <c r="G97" s="11" t="s">
        <v>10</v>
      </c>
      <c r="H97" s="26" t="s">
        <v>42</v>
      </c>
      <c r="I97" s="17" t="s">
        <v>10</v>
      </c>
    </row>
    <row r="98" spans="1:9" ht="13.5">
      <c r="A98" s="11" t="s">
        <v>27</v>
      </c>
      <c r="B98" s="26">
        <v>2310681</v>
      </c>
      <c r="C98" s="17">
        <v>0.8618233044427884</v>
      </c>
      <c r="D98" s="26">
        <v>2310681</v>
      </c>
      <c r="E98" s="17">
        <v>0.8618233044427884</v>
      </c>
      <c r="F98" s="11">
        <v>0</v>
      </c>
      <c r="G98" s="11">
        <v>0</v>
      </c>
      <c r="H98" s="26">
        <v>0</v>
      </c>
      <c r="I98" s="17">
        <v>0</v>
      </c>
    </row>
    <row r="99" spans="1:9" ht="13.5">
      <c r="A99" s="11" t="s">
        <v>30</v>
      </c>
      <c r="B99" s="26">
        <v>367854</v>
      </c>
      <c r="C99" s="17">
        <v>0.13719987736623857</v>
      </c>
      <c r="D99" s="26">
        <v>367854</v>
      </c>
      <c r="E99" s="17">
        <v>0.13719987736623857</v>
      </c>
      <c r="F99" s="11">
        <v>0</v>
      </c>
      <c r="G99" s="11">
        <v>0</v>
      </c>
      <c r="H99" s="26">
        <v>0</v>
      </c>
      <c r="I99" s="17">
        <v>0</v>
      </c>
    </row>
    <row r="100" spans="1:9" ht="13.5">
      <c r="A100" s="11" t="s">
        <v>32</v>
      </c>
      <c r="B100" s="26">
        <v>1425</v>
      </c>
      <c r="C100" s="17">
        <v>0.0005314875609532313</v>
      </c>
      <c r="D100" s="26">
        <v>1425</v>
      </c>
      <c r="E100" s="17">
        <v>0.0005314875609532313</v>
      </c>
      <c r="F100" s="11">
        <v>0</v>
      </c>
      <c r="G100" s="11">
        <v>0</v>
      </c>
      <c r="H100" s="26">
        <v>0</v>
      </c>
      <c r="I100" s="17">
        <v>0</v>
      </c>
    </row>
    <row r="101" spans="1:9" ht="13.5">
      <c r="A101" s="11" t="s">
        <v>34</v>
      </c>
      <c r="B101" s="26">
        <v>40</v>
      </c>
      <c r="C101" s="17">
        <v>1.491894907938895E-05</v>
      </c>
      <c r="D101" s="26">
        <v>40</v>
      </c>
      <c r="E101" s="17">
        <v>1.491894907938895E-05</v>
      </c>
      <c r="F101" s="11">
        <v>0</v>
      </c>
      <c r="G101" s="11">
        <v>0</v>
      </c>
      <c r="H101" s="26">
        <v>0</v>
      </c>
      <c r="I101" s="17">
        <v>0</v>
      </c>
    </row>
    <row r="102" spans="1:9" ht="13.5">
      <c r="A102" s="11" t="s">
        <v>35</v>
      </c>
      <c r="B102" s="26">
        <v>1154</v>
      </c>
      <c r="C102" s="17">
        <v>0.0004304116809403712</v>
      </c>
      <c r="D102" s="26">
        <v>1154</v>
      </c>
      <c r="E102" s="17">
        <v>0.0004304116809403712</v>
      </c>
      <c r="F102" s="11">
        <v>0</v>
      </c>
      <c r="G102" s="11">
        <v>0</v>
      </c>
      <c r="H102" s="26">
        <v>0</v>
      </c>
      <c r="I102" s="17">
        <v>0</v>
      </c>
    </row>
    <row r="103" spans="1:9" ht="13.5">
      <c r="A103" s="28" t="s">
        <v>36</v>
      </c>
      <c r="B103" s="30">
        <f>SUM(B98:B102)</f>
        <v>2681154</v>
      </c>
      <c r="C103" s="31">
        <v>1</v>
      </c>
      <c r="D103" s="30">
        <f>SUM(D98:D102)</f>
        <v>2681154</v>
      </c>
      <c r="E103" s="31">
        <v>1</v>
      </c>
      <c r="F103" s="28">
        <v>0</v>
      </c>
      <c r="G103" s="28">
        <v>0</v>
      </c>
      <c r="H103" s="30">
        <v>0</v>
      </c>
      <c r="I103" s="17">
        <v>0</v>
      </c>
    </row>
    <row r="104" spans="1:9" ht="13.5">
      <c r="A104" s="28"/>
      <c r="B104" s="30"/>
      <c r="C104" s="31"/>
      <c r="D104" s="30"/>
      <c r="E104" s="31"/>
      <c r="F104" s="28"/>
      <c r="G104" s="28"/>
      <c r="H104" s="30"/>
      <c r="I104" s="17"/>
    </row>
    <row r="105" spans="1:9" ht="13.5">
      <c r="A105" s="28"/>
      <c r="B105" s="30"/>
      <c r="C105" s="31"/>
      <c r="D105" s="30"/>
      <c r="E105" s="31"/>
      <c r="F105" s="28"/>
      <c r="G105" s="28"/>
      <c r="H105" s="30"/>
      <c r="I105" s="17"/>
    </row>
    <row r="106" spans="1:9" ht="13.5">
      <c r="A106" s="28"/>
      <c r="B106" s="30"/>
      <c r="C106" s="31"/>
      <c r="D106" s="30"/>
      <c r="E106" s="31"/>
      <c r="F106" s="28"/>
      <c r="G106" s="28"/>
      <c r="H106" s="30"/>
      <c r="I106" s="17"/>
    </row>
    <row r="107" spans="1:9" ht="13.5">
      <c r="A107" s="28"/>
      <c r="B107" s="30"/>
      <c r="C107" s="31"/>
      <c r="D107" s="30"/>
      <c r="E107" s="31"/>
      <c r="F107" s="28"/>
      <c r="G107" s="28"/>
      <c r="H107" s="30"/>
      <c r="I107" s="17"/>
    </row>
    <row r="109" spans="1:9" s="4" customFormat="1" ht="100.5" customHeight="1">
      <c r="A109" s="28" t="s">
        <v>37</v>
      </c>
      <c r="B109" s="28">
        <v>9</v>
      </c>
      <c r="C109" s="29" t="s">
        <v>52</v>
      </c>
      <c r="D109" s="29"/>
      <c r="E109" s="29"/>
      <c r="F109" s="29"/>
      <c r="G109" s="29"/>
      <c r="H109" s="29"/>
      <c r="I109" s="29"/>
    </row>
    <row r="110" spans="1:9" ht="13.5">
      <c r="A110" s="11" t="s">
        <v>20</v>
      </c>
      <c r="B110" s="11" t="s">
        <v>24</v>
      </c>
      <c r="C110" s="17" t="s">
        <v>10</v>
      </c>
      <c r="D110" s="11" t="s">
        <v>39</v>
      </c>
      <c r="E110" s="11">
        <v>0</v>
      </c>
      <c r="F110" s="11" t="s">
        <v>40</v>
      </c>
      <c r="G110" s="11">
        <v>0</v>
      </c>
      <c r="H110" s="26" t="s">
        <v>41</v>
      </c>
      <c r="I110" s="17">
        <v>0</v>
      </c>
    </row>
    <row r="111" spans="1:9" ht="13.5">
      <c r="A111" s="11"/>
      <c r="B111" s="11"/>
      <c r="C111" s="17"/>
      <c r="D111" s="11" t="s">
        <v>42</v>
      </c>
      <c r="E111" s="17" t="s">
        <v>10</v>
      </c>
      <c r="F111" s="11" t="s">
        <v>42</v>
      </c>
      <c r="G111" s="11" t="s">
        <v>10</v>
      </c>
      <c r="H111" s="26" t="s">
        <v>42</v>
      </c>
      <c r="I111" s="17" t="s">
        <v>10</v>
      </c>
    </row>
    <row r="112" spans="1:9" ht="13.5">
      <c r="A112" s="11" t="s">
        <v>27</v>
      </c>
      <c r="B112" s="26">
        <v>2310681</v>
      </c>
      <c r="C112" s="17">
        <v>0.8618233044427884</v>
      </c>
      <c r="D112" s="26">
        <v>2310681</v>
      </c>
      <c r="E112" s="17">
        <v>0.8618233044427884</v>
      </c>
      <c r="F112" s="11">
        <v>0</v>
      </c>
      <c r="G112" s="11">
        <v>0</v>
      </c>
      <c r="H112" s="26">
        <v>0</v>
      </c>
      <c r="I112" s="17">
        <v>0</v>
      </c>
    </row>
    <row r="113" spans="1:9" ht="13.5">
      <c r="A113" s="11" t="s">
        <v>30</v>
      </c>
      <c r="B113" s="26">
        <v>367854</v>
      </c>
      <c r="C113" s="17">
        <v>0.13719987736623857</v>
      </c>
      <c r="D113" s="26">
        <v>367854</v>
      </c>
      <c r="E113" s="17">
        <v>0.13719987736623857</v>
      </c>
      <c r="F113" s="11">
        <v>0</v>
      </c>
      <c r="G113" s="11">
        <v>0</v>
      </c>
      <c r="H113" s="26">
        <v>0</v>
      </c>
      <c r="I113" s="17">
        <v>0</v>
      </c>
    </row>
    <row r="114" spans="1:9" ht="13.5">
      <c r="A114" s="11" t="s">
        <v>32</v>
      </c>
      <c r="B114" s="26">
        <v>1425</v>
      </c>
      <c r="C114" s="17">
        <v>0.0005314875609532313</v>
      </c>
      <c r="D114" s="26">
        <v>0</v>
      </c>
      <c r="E114" s="17">
        <v>0</v>
      </c>
      <c r="F114" s="11">
        <v>0</v>
      </c>
      <c r="G114" s="11">
        <v>0</v>
      </c>
      <c r="H114" s="26">
        <v>1425</v>
      </c>
      <c r="I114" s="17">
        <f>H114/B117</f>
        <v>0.0005314875609532313</v>
      </c>
    </row>
    <row r="115" spans="1:9" ht="13.5">
      <c r="A115" s="11" t="s">
        <v>34</v>
      </c>
      <c r="B115" s="26">
        <v>40</v>
      </c>
      <c r="C115" s="17">
        <v>1.491894907938895E-05</v>
      </c>
      <c r="D115" s="26">
        <v>40</v>
      </c>
      <c r="E115" s="17">
        <v>1.491894907938895E-05</v>
      </c>
      <c r="F115" s="11">
        <v>0</v>
      </c>
      <c r="G115" s="11">
        <v>0</v>
      </c>
      <c r="H115" s="26">
        <v>0</v>
      </c>
      <c r="I115" s="17">
        <v>0</v>
      </c>
    </row>
    <row r="116" spans="1:9" ht="13.5">
      <c r="A116" s="11" t="s">
        <v>35</v>
      </c>
      <c r="B116" s="26">
        <v>1154</v>
      </c>
      <c r="C116" s="17">
        <v>0.0004304116809403712</v>
      </c>
      <c r="D116" s="26">
        <v>1154</v>
      </c>
      <c r="E116" s="17">
        <v>0.0004304116809403712</v>
      </c>
      <c r="F116" s="11">
        <v>0</v>
      </c>
      <c r="G116" s="11">
        <v>0</v>
      </c>
      <c r="H116" s="26">
        <v>0</v>
      </c>
      <c r="I116" s="17">
        <v>0</v>
      </c>
    </row>
    <row r="117" spans="1:9" ht="13.5">
      <c r="A117" s="28" t="s">
        <v>36</v>
      </c>
      <c r="B117" s="30">
        <f>SUM(B112:B116)</f>
        <v>2681154</v>
      </c>
      <c r="C117" s="31">
        <v>1</v>
      </c>
      <c r="D117" s="30">
        <f>SUM(D112:D116)</f>
        <v>2679729</v>
      </c>
      <c r="E117" s="31">
        <f>E112+E113+E114+E115+E116</f>
        <v>0.9994685124390467</v>
      </c>
      <c r="F117" s="28">
        <v>0</v>
      </c>
      <c r="G117" s="28">
        <v>0</v>
      </c>
      <c r="H117" s="30">
        <f>SUM(H112:H116)</f>
        <v>1425</v>
      </c>
      <c r="I117" s="31">
        <f>I112+I113+I114+I115+I116</f>
        <v>0.0005314875609532313</v>
      </c>
    </row>
  </sheetData>
  <sheetProtection selectLockedCells="1" selectUnlockedCells="1"/>
  <mergeCells count="13">
    <mergeCell ref="C14:D14"/>
    <mergeCell ref="C23:I23"/>
    <mergeCell ref="D24:E24"/>
    <mergeCell ref="F24:G24"/>
    <mergeCell ref="H24:I24"/>
    <mergeCell ref="C33:I33"/>
    <mergeCell ref="C43:I43"/>
    <mergeCell ref="C55:I55"/>
    <mergeCell ref="C65:I65"/>
    <mergeCell ref="C75:I75"/>
    <mergeCell ref="C85:I85"/>
    <mergeCell ref="C95:I95"/>
    <mergeCell ref="C109:I109"/>
  </mergeCells>
  <printOptions/>
  <pageMargins left="0.7" right="0.4701388888888889" top="0.2902777777777778" bottom="0.30972222222222223"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K55"/>
  <sheetViews>
    <sheetView workbookViewId="0" topLeftCell="A1">
      <selection activeCell="E16" sqref="E16"/>
    </sheetView>
  </sheetViews>
  <sheetFormatPr defaultColWidth="9.140625" defaultRowHeight="15"/>
  <cols>
    <col min="1" max="1" width="29.140625" style="1" customWidth="1"/>
    <col min="2" max="2" width="10.421875" style="1" customWidth="1"/>
    <col min="3" max="3" width="10.8515625" style="2" customWidth="1"/>
    <col min="4" max="4" width="12.140625" style="1" customWidth="1"/>
    <col min="5" max="5" width="10.140625" style="2" customWidth="1"/>
    <col min="6" max="6" width="8.28125" style="1" customWidth="1"/>
    <col min="7" max="7" width="5.28125" style="2" customWidth="1"/>
    <col min="8" max="8" width="7.140625" style="3" customWidth="1"/>
    <col min="9" max="9" width="9.140625" style="1" customWidth="1"/>
    <col min="10" max="10" width="3.140625" style="1" customWidth="1"/>
    <col min="11" max="11" width="7.57421875" style="1" customWidth="1"/>
    <col min="12" max="16384" width="9.140625" style="1" customWidth="1"/>
  </cols>
  <sheetData>
    <row r="1" spans="1:2" ht="13.5">
      <c r="A1" s="1" t="s">
        <v>0</v>
      </c>
      <c r="B1" s="1" t="s">
        <v>53</v>
      </c>
    </row>
    <row r="3" ht="13.5">
      <c r="A3" s="1" t="s">
        <v>1</v>
      </c>
    </row>
    <row r="4" ht="13.5">
      <c r="A4" s="1" t="s">
        <v>3</v>
      </c>
    </row>
    <row r="5" spans="1:4" ht="13.5">
      <c r="A5" s="5" t="s">
        <v>4</v>
      </c>
      <c r="B5" s="5" t="s">
        <v>5</v>
      </c>
      <c r="C5" s="6" t="s">
        <v>6</v>
      </c>
      <c r="D5" s="7" t="s">
        <v>7</v>
      </c>
    </row>
    <row r="6" spans="1:4" ht="13.5">
      <c r="A6" s="8" t="s">
        <v>8</v>
      </c>
      <c r="B6" s="8" t="s">
        <v>9</v>
      </c>
      <c r="C6" s="9" t="s">
        <v>10</v>
      </c>
      <c r="D6" s="10"/>
    </row>
    <row r="7" spans="1:4" ht="13.5">
      <c r="A7" s="11" t="s">
        <v>11</v>
      </c>
      <c r="B7" s="12">
        <v>2310681</v>
      </c>
      <c r="C7" s="13">
        <f>B7/$B$13</f>
        <v>0.842870342370788</v>
      </c>
      <c r="D7" s="14" t="s">
        <v>12</v>
      </c>
    </row>
    <row r="8" spans="1:4" ht="13.5">
      <c r="A8" s="11" t="s">
        <v>13</v>
      </c>
      <c r="B8" s="12">
        <v>367854</v>
      </c>
      <c r="C8" s="13">
        <f>B8/$B$13</f>
        <v>0.1341826184239468</v>
      </c>
      <c r="D8" s="14" t="s">
        <v>14</v>
      </c>
    </row>
    <row r="9" spans="1:4" ht="13.5">
      <c r="A9" s="11" t="s">
        <v>15</v>
      </c>
      <c r="B9" s="12">
        <v>32403</v>
      </c>
      <c r="C9" s="13">
        <f>B9/$B$13</f>
        <v>0.01181968766084139</v>
      </c>
      <c r="D9" s="14"/>
    </row>
    <row r="10" spans="1:4" ht="13.5">
      <c r="A10" s="11" t="s">
        <v>16</v>
      </c>
      <c r="B10" s="12">
        <f>SUM(B7:B9)</f>
        <v>2710938</v>
      </c>
      <c r="C10" s="13">
        <f>B10/$B$13</f>
        <v>0.9888726484555761</v>
      </c>
      <c r="D10" s="14"/>
    </row>
    <row r="11" spans="1:4" ht="13.5">
      <c r="A11" s="14" t="s">
        <v>17</v>
      </c>
      <c r="B11" s="12">
        <v>30505</v>
      </c>
      <c r="C11" s="13">
        <f>B11/$B$13</f>
        <v>0.011127351544423868</v>
      </c>
      <c r="D11" s="14"/>
    </row>
    <row r="12" spans="1:4" ht="13.5">
      <c r="A12" s="11" t="s">
        <v>18</v>
      </c>
      <c r="B12" s="12">
        <f>SUM(B11)</f>
        <v>30505</v>
      </c>
      <c r="C12" s="13">
        <f>B12/$B$13</f>
        <v>0.011127351544423868</v>
      </c>
      <c r="D12" s="14"/>
    </row>
    <row r="13" spans="1:4" ht="13.5">
      <c r="A13" s="11" t="s">
        <v>19</v>
      </c>
      <c r="B13" s="12">
        <f>B10+B12</f>
        <v>2741443</v>
      </c>
      <c r="C13" s="13">
        <f>B13/$B$13</f>
        <v>1</v>
      </c>
      <c r="D13" s="14"/>
    </row>
    <row r="15" spans="1:5" ht="13.5">
      <c r="A15" s="11" t="s">
        <v>20</v>
      </c>
      <c r="C15" s="15" t="s">
        <v>21</v>
      </c>
      <c r="D15" s="15"/>
      <c r="E15" s="16" t="s">
        <v>22</v>
      </c>
    </row>
    <row r="16" spans="1:9" ht="13.5">
      <c r="A16" s="1" t="s">
        <v>23</v>
      </c>
      <c r="B16" s="11" t="s">
        <v>24</v>
      </c>
      <c r="C16" s="17" t="s">
        <v>10</v>
      </c>
      <c r="D16" s="11" t="s">
        <v>10</v>
      </c>
      <c r="E16" s="11" t="s">
        <v>25</v>
      </c>
      <c r="F16" s="17" t="s">
        <v>26</v>
      </c>
      <c r="G16" s="18"/>
      <c r="H16" s="19"/>
      <c r="I16" s="20"/>
    </row>
    <row r="17" spans="1:9" ht="18.75">
      <c r="A17" s="21" t="s">
        <v>27</v>
      </c>
      <c r="B17" s="22">
        <f>B7</f>
        <v>2310681</v>
      </c>
      <c r="C17" s="23">
        <f>B17/$B$13</f>
        <v>0.842870342370788</v>
      </c>
      <c r="D17" s="17">
        <f>B17/$B$22</f>
        <v>0.8618233044427884</v>
      </c>
      <c r="E17" s="24" t="s">
        <v>28</v>
      </c>
      <c r="F17" s="23" t="s">
        <v>54</v>
      </c>
      <c r="G17" s="20"/>
      <c r="H17" s="19"/>
      <c r="I17" s="16"/>
    </row>
    <row r="18" spans="1:9" ht="18.75">
      <c r="A18" s="21" t="s">
        <v>30</v>
      </c>
      <c r="B18" s="24">
        <v>367854</v>
      </c>
      <c r="C18" s="23">
        <f>B18/$B$13</f>
        <v>0.1341826184239468</v>
      </c>
      <c r="D18" s="17">
        <f>B18/$B$22</f>
        <v>0.13719987736623857</v>
      </c>
      <c r="E18" s="24" t="s">
        <v>28</v>
      </c>
      <c r="F18" s="23" t="s">
        <v>55</v>
      </c>
      <c r="G18" s="20"/>
      <c r="H18" s="19"/>
      <c r="I18" s="16"/>
    </row>
    <row r="19" spans="1:9" ht="13.5">
      <c r="A19" s="11" t="s">
        <v>32</v>
      </c>
      <c r="B19" s="22">
        <v>1425</v>
      </c>
      <c r="C19" s="23">
        <f>B19/$B$13</f>
        <v>0.0005197992444125229</v>
      </c>
      <c r="D19" s="17">
        <f>B19/$B$22</f>
        <v>0.0005314875609532313</v>
      </c>
      <c r="E19" s="11" t="str">
        <f>A19</f>
        <v>ISAKOVIC VLASTIMIR</v>
      </c>
      <c r="F19" s="17" t="s">
        <v>33</v>
      </c>
      <c r="G19" s="20"/>
      <c r="H19" s="19"/>
      <c r="I19" s="16"/>
    </row>
    <row r="20" spans="1:9" ht="13.5">
      <c r="A20" s="11" t="s">
        <v>34</v>
      </c>
      <c r="B20" s="22">
        <v>40</v>
      </c>
      <c r="C20" s="23">
        <f>B20/$B$13</f>
        <v>1.4590855983509415E-05</v>
      </c>
      <c r="D20" s="17">
        <f>B20/$B$22</f>
        <v>1.491894907938895E-05</v>
      </c>
      <c r="E20" s="11" t="str">
        <f>A20</f>
        <v>EVA  KELEMEN</v>
      </c>
      <c r="F20" s="17" t="s">
        <v>33</v>
      </c>
      <c r="G20" s="20"/>
      <c r="H20" s="19"/>
      <c r="I20" s="16"/>
    </row>
    <row r="21" spans="1:9" ht="13.5">
      <c r="A21" s="11" t="s">
        <v>35</v>
      </c>
      <c r="B21" s="11">
        <v>1154</v>
      </c>
      <c r="C21" s="23">
        <f>B21/$B$13</f>
        <v>0.0004209461951242466</v>
      </c>
      <c r="D21" s="17">
        <f>B21/$B$22</f>
        <v>0.0004304116809403712</v>
      </c>
      <c r="E21" s="11" t="str">
        <f>A21</f>
        <v>ROSNER HERMAN</v>
      </c>
      <c r="F21" s="17" t="s">
        <v>33</v>
      </c>
      <c r="G21" s="20"/>
      <c r="H21" s="19"/>
      <c r="I21" s="16"/>
    </row>
    <row r="22" spans="1:9" ht="13.5">
      <c r="A22" s="11" t="s">
        <v>36</v>
      </c>
      <c r="B22" s="26">
        <f>SUM(B17:B21)</f>
        <v>2681154</v>
      </c>
      <c r="C22" s="17">
        <f>SUM(C17:C21)</f>
        <v>0.978008297090255</v>
      </c>
      <c r="D22" s="27">
        <f>SUM(D17:D21)</f>
        <v>1</v>
      </c>
      <c r="E22" s="17"/>
      <c r="F22" s="17"/>
      <c r="G22" s="19"/>
      <c r="H22" s="19"/>
      <c r="I22" s="16"/>
    </row>
    <row r="23" spans="1:6" ht="13.5">
      <c r="A23" s="20"/>
      <c r="B23" s="16"/>
      <c r="C23" s="16"/>
      <c r="D23" s="20"/>
      <c r="E23" s="16"/>
      <c r="F23" s="2"/>
    </row>
    <row r="25" spans="1:9" s="4" customFormat="1" ht="72" customHeight="1">
      <c r="A25" s="28" t="s">
        <v>37</v>
      </c>
      <c r="B25" s="28">
        <v>1</v>
      </c>
      <c r="C25" s="29" t="s">
        <v>56</v>
      </c>
      <c r="D25" s="29"/>
      <c r="E25" s="29"/>
      <c r="F25" s="29"/>
      <c r="G25" s="29"/>
      <c r="H25" s="29"/>
      <c r="I25" s="29"/>
    </row>
    <row r="26" spans="1:9" ht="13.5">
      <c r="A26" s="11" t="s">
        <v>20</v>
      </c>
      <c r="B26" s="11" t="s">
        <v>24</v>
      </c>
      <c r="C26" s="17" t="s">
        <v>10</v>
      </c>
      <c r="D26" s="14" t="s">
        <v>39</v>
      </c>
      <c r="E26" s="14"/>
      <c r="F26" s="14" t="s">
        <v>40</v>
      </c>
      <c r="G26" s="14"/>
      <c r="H26" s="14" t="s">
        <v>41</v>
      </c>
      <c r="I26" s="14"/>
    </row>
    <row r="27" spans="1:9" ht="13.5">
      <c r="A27" s="11"/>
      <c r="B27" s="11"/>
      <c r="C27" s="17"/>
      <c r="D27" s="26" t="s">
        <v>42</v>
      </c>
      <c r="E27" s="17" t="s">
        <v>10</v>
      </c>
      <c r="F27" s="26" t="s">
        <v>42</v>
      </c>
      <c r="G27" s="17" t="s">
        <v>10</v>
      </c>
      <c r="H27" s="26" t="s">
        <v>42</v>
      </c>
      <c r="I27" s="26" t="s">
        <v>10</v>
      </c>
    </row>
    <row r="28" spans="1:9" ht="13.5">
      <c r="A28" s="21" t="str">
        <f>A17</f>
        <v>DRAPANTEX BV BA </v>
      </c>
      <c r="B28" s="26">
        <v>2310681</v>
      </c>
      <c r="C28" s="17">
        <v>0.8618233044427884</v>
      </c>
      <c r="D28" s="26">
        <v>2310681</v>
      </c>
      <c r="E28" s="17">
        <v>0.8618233044427884</v>
      </c>
      <c r="F28" s="11">
        <v>0</v>
      </c>
      <c r="G28" s="11">
        <v>0</v>
      </c>
      <c r="H28" s="26">
        <v>0</v>
      </c>
      <c r="I28" s="17">
        <v>0</v>
      </c>
    </row>
    <row r="29" spans="1:9" ht="13.5">
      <c r="A29" s="21" t="str">
        <f>A18</f>
        <v>Rodexim Company</v>
      </c>
      <c r="B29" s="26">
        <v>367854</v>
      </c>
      <c r="C29" s="17">
        <v>0.13719987736623857</v>
      </c>
      <c r="D29" s="26">
        <v>367854</v>
      </c>
      <c r="E29" s="17">
        <v>0.13719987736623857</v>
      </c>
      <c r="F29" s="11">
        <v>0</v>
      </c>
      <c r="G29" s="11">
        <v>0</v>
      </c>
      <c r="H29" s="26">
        <v>0</v>
      </c>
      <c r="I29" s="17">
        <v>0</v>
      </c>
    </row>
    <row r="30" spans="1:9" ht="13.5">
      <c r="A30" s="21" t="str">
        <f>A19</f>
        <v>ISAKOVIC VLASTIMIR</v>
      </c>
      <c r="B30" s="26">
        <v>1425</v>
      </c>
      <c r="C30" s="17">
        <v>0.0005314875609532313</v>
      </c>
      <c r="D30" s="26">
        <v>1425</v>
      </c>
      <c r="E30" s="17">
        <v>0.0005314875609532313</v>
      </c>
      <c r="F30" s="11">
        <v>0</v>
      </c>
      <c r="G30" s="11">
        <v>0</v>
      </c>
      <c r="H30" s="26">
        <v>0</v>
      </c>
      <c r="I30" s="17">
        <v>0</v>
      </c>
    </row>
    <row r="31" spans="1:9" ht="13.5">
      <c r="A31" s="21" t="str">
        <f>A20</f>
        <v>EVA  KELEMEN</v>
      </c>
      <c r="B31" s="26">
        <v>40</v>
      </c>
      <c r="C31" s="17">
        <v>1.491894907938895E-05</v>
      </c>
      <c r="D31" s="26">
        <v>40</v>
      </c>
      <c r="E31" s="17">
        <v>1.491894907938895E-05</v>
      </c>
      <c r="F31" s="11">
        <v>0</v>
      </c>
      <c r="G31" s="11">
        <v>0</v>
      </c>
      <c r="H31" s="26">
        <v>0</v>
      </c>
      <c r="I31" s="17">
        <v>0</v>
      </c>
    </row>
    <row r="32" spans="1:9" ht="13.5">
      <c r="A32" s="21" t="str">
        <f>A21</f>
        <v>ROSNER HERMAN</v>
      </c>
      <c r="B32" s="26">
        <v>1154</v>
      </c>
      <c r="C32" s="17">
        <v>0.0004304116809403712</v>
      </c>
      <c r="D32" s="26">
        <v>1154</v>
      </c>
      <c r="E32" s="17">
        <v>0.0004304116809403712</v>
      </c>
      <c r="F32" s="11">
        <v>0</v>
      </c>
      <c r="G32" s="11">
        <v>0</v>
      </c>
      <c r="H32" s="26">
        <v>0</v>
      </c>
      <c r="I32" s="17">
        <v>0</v>
      </c>
    </row>
    <row r="33" spans="1:11" ht="13.5">
      <c r="A33" s="11" t="s">
        <v>36</v>
      </c>
      <c r="B33" s="30">
        <f>SUM(B28:B32)</f>
        <v>2681154</v>
      </c>
      <c r="C33" s="31">
        <v>1</v>
      </c>
      <c r="D33" s="30">
        <f>SUM(D28:D32)</f>
        <v>2681154</v>
      </c>
      <c r="E33" s="31">
        <v>1</v>
      </c>
      <c r="F33" s="28">
        <v>0</v>
      </c>
      <c r="G33" s="28">
        <v>0</v>
      </c>
      <c r="H33" s="30">
        <v>0</v>
      </c>
      <c r="I33" s="17">
        <v>0</v>
      </c>
      <c r="K33" s="32"/>
    </row>
    <row r="34" spans="1:11" ht="13.5">
      <c r="A34" s="20"/>
      <c r="B34" s="19"/>
      <c r="C34" s="16"/>
      <c r="D34" s="19"/>
      <c r="E34" s="16"/>
      <c r="F34" s="19"/>
      <c r="G34" s="16"/>
      <c r="H34" s="19"/>
      <c r="I34" s="33"/>
      <c r="K34" s="32"/>
    </row>
    <row r="36" spans="1:9" ht="57.75" customHeight="1">
      <c r="A36" s="28" t="s">
        <v>37</v>
      </c>
      <c r="B36" s="28">
        <v>2</v>
      </c>
      <c r="C36" s="29" t="s">
        <v>57</v>
      </c>
      <c r="D36" s="29"/>
      <c r="E36" s="29"/>
      <c r="F36" s="29"/>
      <c r="G36" s="29"/>
      <c r="H36" s="29"/>
      <c r="I36" s="29"/>
    </row>
    <row r="37" spans="1:9" ht="13.5">
      <c r="A37" s="11" t="s">
        <v>20</v>
      </c>
      <c r="B37" s="11" t="s">
        <v>24</v>
      </c>
      <c r="C37" s="17" t="s">
        <v>10</v>
      </c>
      <c r="D37" s="11" t="s">
        <v>39</v>
      </c>
      <c r="E37" s="11">
        <v>0</v>
      </c>
      <c r="F37" s="11" t="s">
        <v>40</v>
      </c>
      <c r="G37" s="11">
        <v>0</v>
      </c>
      <c r="H37" s="26" t="s">
        <v>41</v>
      </c>
      <c r="I37" s="17">
        <v>0</v>
      </c>
    </row>
    <row r="38" spans="1:9" ht="13.5">
      <c r="A38" s="11"/>
      <c r="B38" s="11"/>
      <c r="C38" s="17"/>
      <c r="D38" s="11" t="s">
        <v>42</v>
      </c>
      <c r="E38" s="17" t="s">
        <v>10</v>
      </c>
      <c r="F38" s="11" t="s">
        <v>42</v>
      </c>
      <c r="G38" s="11" t="s">
        <v>10</v>
      </c>
      <c r="H38" s="26" t="s">
        <v>42</v>
      </c>
      <c r="I38" s="17" t="s">
        <v>10</v>
      </c>
    </row>
    <row r="39" spans="1:9" ht="13.5">
      <c r="A39" s="11" t="s">
        <v>27</v>
      </c>
      <c r="B39" s="26">
        <v>2310681</v>
      </c>
      <c r="C39" s="17">
        <v>0.8618233044427884</v>
      </c>
      <c r="D39" s="26">
        <v>2310681</v>
      </c>
      <c r="E39" s="17">
        <v>0.8618233044427884</v>
      </c>
      <c r="F39" s="11">
        <v>0</v>
      </c>
      <c r="G39" s="11">
        <v>0</v>
      </c>
      <c r="H39" s="26">
        <v>0</v>
      </c>
      <c r="I39" s="17">
        <v>0</v>
      </c>
    </row>
    <row r="40" spans="1:9" ht="13.5">
      <c r="A40" s="11" t="s">
        <v>30</v>
      </c>
      <c r="B40" s="26">
        <v>367854</v>
      </c>
      <c r="C40" s="17">
        <v>0.13719987736623857</v>
      </c>
      <c r="D40" s="26">
        <v>367854</v>
      </c>
      <c r="E40" s="17">
        <v>0.13719987736623857</v>
      </c>
      <c r="F40" s="11">
        <v>0</v>
      </c>
      <c r="G40" s="11">
        <v>0</v>
      </c>
      <c r="H40" s="26">
        <v>0</v>
      </c>
      <c r="I40" s="17">
        <v>0</v>
      </c>
    </row>
    <row r="41" spans="1:9" ht="13.5">
      <c r="A41" s="11" t="s">
        <v>32</v>
      </c>
      <c r="B41" s="26">
        <v>1425</v>
      </c>
      <c r="C41" s="17">
        <v>0.0005314875609532313</v>
      </c>
      <c r="D41" s="26">
        <v>1425</v>
      </c>
      <c r="E41" s="17">
        <v>0.0005314875609532313</v>
      </c>
      <c r="F41" s="11">
        <v>0</v>
      </c>
      <c r="G41" s="11">
        <v>0</v>
      </c>
      <c r="H41" s="26">
        <v>0</v>
      </c>
      <c r="I41" s="17">
        <v>0</v>
      </c>
    </row>
    <row r="42" spans="1:9" ht="13.5">
      <c r="A42" s="11" t="s">
        <v>34</v>
      </c>
      <c r="B42" s="26">
        <v>40</v>
      </c>
      <c r="C42" s="17">
        <v>1.491894907938895E-05</v>
      </c>
      <c r="D42" s="26">
        <v>40</v>
      </c>
      <c r="E42" s="17">
        <v>1.491894907938895E-05</v>
      </c>
      <c r="F42" s="11">
        <v>0</v>
      </c>
      <c r="G42" s="11">
        <v>0</v>
      </c>
      <c r="H42" s="26">
        <v>0</v>
      </c>
      <c r="I42" s="17">
        <v>0</v>
      </c>
    </row>
    <row r="43" spans="1:9" ht="13.5">
      <c r="A43" s="11" t="s">
        <v>35</v>
      </c>
      <c r="B43" s="26">
        <v>1154</v>
      </c>
      <c r="C43" s="17">
        <v>0.0004304116809403712</v>
      </c>
      <c r="D43" s="26">
        <v>1154</v>
      </c>
      <c r="E43" s="17">
        <v>0.0004304116809403712</v>
      </c>
      <c r="F43" s="11">
        <v>0</v>
      </c>
      <c r="G43" s="11">
        <v>0</v>
      </c>
      <c r="H43" s="26">
        <v>0</v>
      </c>
      <c r="I43" s="17">
        <v>0</v>
      </c>
    </row>
    <row r="44" spans="1:9" ht="13.5">
      <c r="A44" s="28" t="s">
        <v>36</v>
      </c>
      <c r="B44" s="30">
        <f>SUM(B39:B43)</f>
        <v>2681154</v>
      </c>
      <c r="C44" s="31">
        <v>1</v>
      </c>
      <c r="D44" s="30">
        <f>SUM(D39:D43)</f>
        <v>2681154</v>
      </c>
      <c r="E44" s="31">
        <v>1</v>
      </c>
      <c r="F44" s="28">
        <v>0</v>
      </c>
      <c r="G44" s="28">
        <v>0</v>
      </c>
      <c r="H44" s="30">
        <v>0</v>
      </c>
      <c r="I44" s="17">
        <v>0</v>
      </c>
    </row>
    <row r="47" spans="1:9" ht="114.75" customHeight="1">
      <c r="A47" s="28" t="s">
        <v>37</v>
      </c>
      <c r="B47" s="28">
        <v>3</v>
      </c>
      <c r="C47" s="29" t="s">
        <v>58</v>
      </c>
      <c r="D47" s="29"/>
      <c r="E47" s="29"/>
      <c r="F47" s="29"/>
      <c r="G47" s="29"/>
      <c r="H47" s="29"/>
      <c r="I47" s="29"/>
    </row>
    <row r="48" spans="1:9" ht="13.5">
      <c r="A48" s="11" t="s">
        <v>20</v>
      </c>
      <c r="B48" s="11" t="s">
        <v>24</v>
      </c>
      <c r="C48" s="17" t="s">
        <v>10</v>
      </c>
      <c r="D48" s="11" t="s">
        <v>39</v>
      </c>
      <c r="E48" s="11">
        <v>0</v>
      </c>
      <c r="F48" s="11" t="s">
        <v>40</v>
      </c>
      <c r="G48" s="11">
        <v>0</v>
      </c>
      <c r="H48" s="26" t="s">
        <v>41</v>
      </c>
      <c r="I48" s="17">
        <v>0</v>
      </c>
    </row>
    <row r="49" spans="1:9" ht="13.5">
      <c r="A49" s="11"/>
      <c r="B49" s="11"/>
      <c r="C49" s="17"/>
      <c r="D49" s="11" t="s">
        <v>42</v>
      </c>
      <c r="E49" s="17" t="s">
        <v>10</v>
      </c>
      <c r="F49" s="11" t="s">
        <v>42</v>
      </c>
      <c r="G49" s="11" t="s">
        <v>10</v>
      </c>
      <c r="H49" s="26" t="s">
        <v>42</v>
      </c>
      <c r="I49" s="17" t="s">
        <v>10</v>
      </c>
    </row>
    <row r="50" spans="1:9" ht="13.5">
      <c r="A50" s="11" t="s">
        <v>27</v>
      </c>
      <c r="B50" s="26">
        <v>2310681</v>
      </c>
      <c r="C50" s="17">
        <v>0.8618233044427884</v>
      </c>
      <c r="D50" s="26">
        <v>2310681</v>
      </c>
      <c r="E50" s="17">
        <v>0.8618233044427884</v>
      </c>
      <c r="F50" s="11">
        <v>0</v>
      </c>
      <c r="G50" s="11">
        <v>0</v>
      </c>
      <c r="H50" s="26">
        <v>0</v>
      </c>
      <c r="I50" s="17">
        <v>0</v>
      </c>
    </row>
    <row r="51" spans="1:9" ht="13.5">
      <c r="A51" s="11" t="s">
        <v>30</v>
      </c>
      <c r="B51" s="26">
        <v>367854</v>
      </c>
      <c r="C51" s="17">
        <v>0.13719987736623857</v>
      </c>
      <c r="D51" s="26">
        <v>367854</v>
      </c>
      <c r="E51" s="17">
        <v>0.13719987736623857</v>
      </c>
      <c r="F51" s="11">
        <v>0</v>
      </c>
      <c r="G51" s="11">
        <v>0</v>
      </c>
      <c r="H51" s="26">
        <v>0</v>
      </c>
      <c r="I51" s="17">
        <v>0</v>
      </c>
    </row>
    <row r="52" spans="1:9" ht="13.5">
      <c r="A52" s="11" t="s">
        <v>32</v>
      </c>
      <c r="B52" s="26">
        <v>1425</v>
      </c>
      <c r="C52" s="17">
        <v>0.0005314875609532313</v>
      </c>
      <c r="D52" s="26">
        <v>0</v>
      </c>
      <c r="E52" s="17"/>
      <c r="F52" s="11">
        <v>0</v>
      </c>
      <c r="G52" s="11">
        <v>0</v>
      </c>
      <c r="H52" s="26">
        <v>1425</v>
      </c>
      <c r="I52" s="17">
        <f>H52/B55</f>
        <v>0.0005314875609532313</v>
      </c>
    </row>
    <row r="53" spans="1:9" ht="13.5">
      <c r="A53" s="11" t="s">
        <v>34</v>
      </c>
      <c r="B53" s="26">
        <v>40</v>
      </c>
      <c r="C53" s="17">
        <v>1.491894907938895E-05</v>
      </c>
      <c r="D53" s="26">
        <v>40</v>
      </c>
      <c r="E53" s="17">
        <v>1.491894907938895E-05</v>
      </c>
      <c r="F53" s="11">
        <v>0</v>
      </c>
      <c r="G53" s="11">
        <v>0</v>
      </c>
      <c r="H53" s="26">
        <v>0</v>
      </c>
      <c r="I53" s="17">
        <v>0</v>
      </c>
    </row>
    <row r="54" spans="1:9" ht="13.5">
      <c r="A54" s="11" t="s">
        <v>35</v>
      </c>
      <c r="B54" s="26">
        <v>1154</v>
      </c>
      <c r="C54" s="17">
        <v>0.0004304116809403712</v>
      </c>
      <c r="D54" s="26">
        <v>1154</v>
      </c>
      <c r="E54" s="17">
        <v>0.0004304116809403712</v>
      </c>
      <c r="F54" s="11">
        <v>0</v>
      </c>
      <c r="G54" s="11">
        <v>0</v>
      </c>
      <c r="H54" s="26">
        <v>0</v>
      </c>
      <c r="I54" s="17">
        <v>0</v>
      </c>
    </row>
    <row r="55" spans="1:9" ht="13.5">
      <c r="A55" s="28" t="s">
        <v>36</v>
      </c>
      <c r="B55" s="30">
        <f>B50+B51+B52+B53+B54</f>
        <v>2681154</v>
      </c>
      <c r="C55" s="31">
        <v>1</v>
      </c>
      <c r="D55" s="30">
        <f>D50+D51+D52+D53+D54</f>
        <v>2679729</v>
      </c>
      <c r="E55" s="31">
        <f>E50+E51+E52+E53+E54</f>
        <v>0.9994685124390467</v>
      </c>
      <c r="F55" s="28">
        <v>0</v>
      </c>
      <c r="G55" s="28">
        <v>0</v>
      </c>
      <c r="H55" s="30">
        <f>SUM(H50:H54)</f>
        <v>1425</v>
      </c>
      <c r="I55" s="31">
        <f>I50+I51+I52+I53+I54</f>
        <v>0.0005314875609532313</v>
      </c>
    </row>
  </sheetData>
  <sheetProtection selectLockedCells="1" selectUnlockedCells="1"/>
  <mergeCells count="7">
    <mergeCell ref="C15:D15"/>
    <mergeCell ref="C25:I25"/>
    <mergeCell ref="D26:E26"/>
    <mergeCell ref="F26:G26"/>
    <mergeCell ref="H26:I26"/>
    <mergeCell ref="C36:I36"/>
    <mergeCell ref="C47:I47"/>
  </mergeCells>
  <printOptions/>
  <pageMargins left="0.7083333333333334" right="0.7083333333333334" top="0.3701388888888889" bottom="0.3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buta</dc:creator>
  <cp:keywords/>
  <dc:description/>
  <cp:lastModifiedBy>Eva kelemen</cp:lastModifiedBy>
  <cp:lastPrinted>2013-05-22T08:40:58Z</cp:lastPrinted>
  <dcterms:created xsi:type="dcterms:W3CDTF">2011-05-23T07:43:32Z</dcterms:created>
  <dcterms:modified xsi:type="dcterms:W3CDTF">2013-05-22T10:08:44Z</dcterms:modified>
  <cp:category/>
  <cp:version/>
  <cp:contentType/>
  <cp:contentStatus/>
  <cp:revision>19</cp:revision>
</cp:coreProperties>
</file>